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235haa\AppData\Local\Microsoft\Windows\INetCache\Content.Outlook\3GAH1LJ6\"/>
    </mc:Choice>
  </mc:AlternateContent>
  <xr:revisionPtr revIDLastSave="0" documentId="8_{7A6D7B41-8D3C-4792-877D-15236B8E887C}" xr6:coauthVersionLast="46" xr6:coauthVersionMax="46" xr10:uidLastSave="{00000000-0000-0000-0000-000000000000}"/>
  <bookViews>
    <workbookView xWindow="-120" yWindow="-120" windowWidth="29040" windowHeight="15840" tabRatio="936" xr2:uid="{00000000-000D-0000-FFFF-FFFF00000000}"/>
  </bookViews>
  <sheets>
    <sheet name="Innholdsfortegnelse" sheetId="27" r:id="rId1"/>
    <sheet name="1" sheetId="32" r:id="rId2"/>
    <sheet name="2" sheetId="4" r:id="rId3"/>
    <sheet name="3" sheetId="14" r:id="rId4"/>
    <sheet name="4" sheetId="6" r:id="rId5"/>
    <sheet name="5" sheetId="28" r:id="rId6"/>
    <sheet name="6" sheetId="20" r:id="rId7"/>
    <sheet name="7" sheetId="21" r:id="rId8"/>
    <sheet name="8" sheetId="19" r:id="rId9"/>
    <sheet name="9" sheetId="18" r:id="rId10"/>
    <sheet name="10" sheetId="17" r:id="rId11"/>
    <sheet name="11" sheetId="9" r:id="rId12"/>
    <sheet name="12" sheetId="16" r:id="rId13"/>
    <sheet name="13" sheetId="15" r:id="rId14"/>
    <sheet name="14" sheetId="13" r:id="rId15"/>
    <sheet name="15" sheetId="29" r:id="rId16"/>
    <sheet name="16" sheetId="42" r:id="rId17"/>
    <sheet name="17" sheetId="30" r:id="rId18"/>
    <sheet name="18" sheetId="43" r:id="rId19"/>
    <sheet name="19" sheetId="8" r:id="rId20"/>
    <sheet name="20" sheetId="10" r:id="rId21"/>
    <sheet name="21" sheetId="23" r:id="rId22"/>
    <sheet name="22" sheetId="11" r:id="rId23"/>
    <sheet name="23" sheetId="37" r:id="rId24"/>
    <sheet name="24" sheetId="38" r:id="rId25"/>
    <sheet name="25" sheetId="39" r:id="rId26"/>
    <sheet name="26" sheetId="41" r:id="rId27"/>
    <sheet name="27" sheetId="45" r:id="rId28"/>
    <sheet name="28" sheetId="47" r:id="rId29"/>
  </sheets>
  <externalReferences>
    <externalReference r:id="rId30"/>
    <externalReference r:id="rId31"/>
    <externalReference r:id="rId32"/>
  </externalReferences>
  <definedNames>
    <definedName name="__123Graph_ABALADAGS" hidden="1">[1]Tabell!#REF!</definedName>
    <definedName name="__123Graph_BBALADAGS" hidden="1">[1]Tabell!#REF!</definedName>
    <definedName name="__123Graph_CBALADAGS" hidden="1">[1]Tabell!#REF!</definedName>
    <definedName name="__123Graph_DBALADAGS" hidden="1">[1]Tabell!#REF!</definedName>
    <definedName name="__123Graph_EBALADAGS" hidden="1">[1]Tabell!#REF!</definedName>
    <definedName name="__123Graph_FBALADAGS" hidden="1">[1]Tabell!#REF!</definedName>
    <definedName name="__123Graph_LBL_ABALADAGS" hidden="1">[1]Tabell!#REF!</definedName>
    <definedName name="__123Graph_LBL_BBALADAGS" hidden="1">[1]Tabell!#REF!</definedName>
    <definedName name="__123Graph_LBL_CBALADAGS" hidden="1">[1]Tabell!#REF!</definedName>
    <definedName name="__123Graph_LBL_DBALADAGS" hidden="1">[1]Tabell!#REF!</definedName>
    <definedName name="__123Graph_LBL_EBALADAGS" hidden="1">[1]Tabell!#REF!</definedName>
    <definedName name="__123Graph_LBL_FBALADAGS" hidden="1">[1]Tabell!#REF!</definedName>
    <definedName name="__123Graph_XBALADAGS" hidden="1">[1]Tabell!#REF!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0" hidden="1">Innholdsfortegnelse!$A$1:$BC$31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hidden="1">#REF!</definedName>
    <definedName name="_Order1" hidden="1">255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Toc288045747" localSheetId="1">'1'!#REF!</definedName>
    <definedName name="_Toc288045748" localSheetId="2">'2'!#REF!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hidden="1">[1]Tabell!#REF!</definedName>
    <definedName name="AS2DocOpenMode" hidden="1">"AS2DocumentEdit"</definedName>
    <definedName name="BLPB1" hidden="1">#REF!</definedName>
    <definedName name="BLPB2" hidden="1">#REF!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usiness_model" hidden="1">{#N/A,#N/A,FALSE,"Annual Earnings Model";#N/A,#N/A,FALSE,"Quarterly Earnings Model";#N/A,#N/A,FALSE,"Header";#N/A,#N/A,FALSE,"Notes"}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hidden="1">[1]Tabell!#REF!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hidden="1">[1]Tabell!#REF!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hidden="1">{#N/A,#N/A,FALSE,"Annual Earnings Model";#N/A,#N/A,FALSE,"Quarterly Earnings Model";#N/A,#N/A,FALSE,"Header";#N/A,#N/A,FALSE,"Notes"}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hidden="1">[1]Tabell!#REF!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 localSheetId="1">'1'!$A$1:$I$22</definedName>
    <definedName name="_xlnm.Print_Area" localSheetId="10">'10'!$A$1:$E$27</definedName>
    <definedName name="_xlnm.Print_Area" localSheetId="11">'11'!$A$1:$D$5</definedName>
    <definedName name="_xlnm.Print_Area" localSheetId="12">'12'!$A$1:$D$2</definedName>
    <definedName name="_xlnm.Print_Area" localSheetId="13">'13'!$A$1:$E$34</definedName>
    <definedName name="_xlnm.Print_Area" localSheetId="14">'14'!$A$1:$G$158</definedName>
    <definedName name="_xlnm.Print_Area" localSheetId="15">'15'!$A$1:$D$2</definedName>
    <definedName name="_xlnm.Print_Area" localSheetId="16">'16'!$A$1:$D$3</definedName>
    <definedName name="_xlnm.Print_Area" localSheetId="17">'17'!#REF!</definedName>
    <definedName name="_xlnm.Print_Area" localSheetId="19">'19'!$A$1:$I$3</definedName>
    <definedName name="_xlnm.Print_Area" localSheetId="2">'2'!$A$1:$E$52</definedName>
    <definedName name="_xlnm.Print_Area" localSheetId="20">'20'!$A$1:$G$15</definedName>
    <definedName name="_xlnm.Print_Area" localSheetId="21">'21'!$A$1:$E$10</definedName>
    <definedName name="_xlnm.Print_Area" localSheetId="22">'22'!$A$1:$E$33</definedName>
    <definedName name="_xlnm.Print_Area" localSheetId="23">'23'!$A$1:$D$46</definedName>
    <definedName name="_xlnm.Print_Area" localSheetId="3">'3'!$A$1:$F$31</definedName>
    <definedName name="_xlnm.Print_Area" localSheetId="5">'5'!$A$1:$I$19</definedName>
    <definedName name="_xlnm.Print_Area" localSheetId="6">'6'!$A$1:$G$3</definedName>
    <definedName name="_xlnm.Print_Area" localSheetId="7">'7'!$A$1:$C$19</definedName>
    <definedName name="_xlnm.Print_Area" localSheetId="8">'8'!$A$1:$G$29</definedName>
    <definedName name="_xlnm.Print_Area" localSheetId="9">'9'!$A$1:$F$21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hidden="1">{#N/A,#N/A,FALSE,"Annual Earnings Model";#N/A,#N/A,FALSE,"Quarterly Earnings Model";#N/A,#N/A,FALSE,"Header";#N/A,#N/A,FALSE,"Notes"}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hidden="1">[3]In99!#REF!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0" l="1"/>
  <c r="D9" i="10"/>
  <c r="D8" i="10"/>
  <c r="D7" i="10"/>
  <c r="D6" i="10"/>
  <c r="D5" i="10"/>
  <c r="C10" i="10"/>
  <c r="C9" i="10"/>
  <c r="C8" i="10"/>
  <c r="C7" i="10"/>
  <c r="C6" i="10"/>
  <c r="C5" i="10"/>
  <c r="E7" i="14" l="1"/>
  <c r="C4" i="10" l="1"/>
  <c r="C11" i="10" l="1"/>
  <c r="A31" i="9" l="1"/>
  <c r="A24" i="9"/>
  <c r="A23" i="9"/>
  <c r="E5" i="10" l="1"/>
  <c r="D4" i="10" l="1"/>
  <c r="E4" i="10" l="1"/>
  <c r="D11" i="10"/>
  <c r="E10" i="10" l="1"/>
  <c r="E9" i="10"/>
  <c r="E6" i="10" l="1"/>
  <c r="E11" i="10" l="1"/>
  <c r="E8" i="10" l="1"/>
  <c r="E7" i="10"/>
</calcChain>
</file>

<file path=xl/sharedStrings.xml><?xml version="1.0" encoding="utf-8"?>
<sst xmlns="http://schemas.openxmlformats.org/spreadsheetml/2006/main" count="1799" uniqueCount="782">
  <si>
    <t>Pilar 3 - Vedlegg</t>
  </si>
  <si>
    <t>Oppdatert per 4. kvartal 2020</t>
  </si>
  <si>
    <t>Arkfane</t>
  </si>
  <si>
    <t>Innhold</t>
  </si>
  <si>
    <t>Tall i mill</t>
  </si>
  <si>
    <t>Konsolidering</t>
  </si>
  <si>
    <t>Kvartalsvis</t>
  </si>
  <si>
    <t>Ansvarlig kapital</t>
  </si>
  <si>
    <t>Risikovektet balanse for kredittrisiko fordelt på engasjementskategorier og underkategorier</t>
  </si>
  <si>
    <t xml:space="preserve">Risikovektet balanse for operasjonell risiko </t>
  </si>
  <si>
    <t>Ansvarlig lånekapital og fondsobligasjoner</t>
  </si>
  <si>
    <t>Årlig</t>
  </si>
  <si>
    <t>Engasjementsbeløp for hver engasjementstype fordelt på geografiske områder før fradrag for nedskrivninger.</t>
  </si>
  <si>
    <t>Samlet engasjementsbeløp fordelt på engasjementstype</t>
  </si>
  <si>
    <t>Engasjementsbeløp for hver engasjementstype fordelt på  bransjer før fradrag for nedskrivninger</t>
  </si>
  <si>
    <t>Engasjementsbeløp for hver engasjementstype fordelt etter gjenstående løpetid</t>
  </si>
  <si>
    <t>Balanseførte nedskrivninger på utlån og finansielle forpliktelser, trinnvis fordelt per næring.</t>
  </si>
  <si>
    <t>Balanseførte nedskrivninger på utlån og finansielle forpliktelser</t>
  </si>
  <si>
    <t>Balanseførte nedskrivinger på utlån og finansielle forpliktelser, trinnvis fordelt på geografiske områder,</t>
  </si>
  <si>
    <t>Avstemming av endringer i henholdsvis verdiendringer og nedskrivinger for engasjementer med verdifall</t>
  </si>
  <si>
    <t>Kredittkvalitet for eksponeringer etter IRB metode</t>
  </si>
  <si>
    <t>IRB Misligholdsnivå - PD-modeller</t>
  </si>
  <si>
    <t>IRB Misligholdsnivå - PD per misligholdsklasse</t>
  </si>
  <si>
    <t>IRB Tapsgrad for misligholdte lån - LGD</t>
  </si>
  <si>
    <t xml:space="preserve">IRB Forventet tap (EL) og faktisk netto regnskapsført tap </t>
  </si>
  <si>
    <t>Samlet engasjementsbeløp og andelen som er sikret med pant, fordelt på engasjementskategorier (IRB)</t>
  </si>
  <si>
    <t>De faktiske verdiendringene for den enkelte engasjementskategori og utvikling fra tidligere perioder (IRB)</t>
  </si>
  <si>
    <t>Oversikt over motpartsrisiko for derivater mv. utenfor handelsporteføljen</t>
  </si>
  <si>
    <t>Sensitivitet på netto rentekost før skatt (renteendring på ett prosentpoeng)</t>
  </si>
  <si>
    <t>De viktigste avtalevilkårene for kapitalinstrumenter</t>
  </si>
  <si>
    <t xml:space="preserve">Sammensetningen av ansvarlig kapital </t>
  </si>
  <si>
    <t>Forholdet mellom ansvarlig kapital i regnskapet og den ansvarlige kapitalen som beregnes for kapitaldekningsformål</t>
  </si>
  <si>
    <t>Uvektet kjernekapitalandel (Leverage ratio)</t>
  </si>
  <si>
    <t>Overholdelse av krav om motsyklisk kapitalbuffer</t>
  </si>
  <si>
    <t>Offentliggjøring av godtgjørelse</t>
  </si>
  <si>
    <t>(beløp i mill kroner)</t>
  </si>
  <si>
    <t>Datterselskap og andre eierinteresser</t>
  </si>
  <si>
    <t>Pr 31.12.2020</t>
  </si>
  <si>
    <t>Antall aksjer</t>
  </si>
  <si>
    <t>Eierandel</t>
  </si>
  <si>
    <r>
      <t>Risikovektet balanse</t>
    </r>
    <r>
      <rPr>
        <b/>
        <vertAlign val="superscript"/>
        <sz val="9"/>
        <rFont val="Calibri"/>
        <family val="2"/>
        <scheme val="minor"/>
      </rPr>
      <t>1)</t>
    </r>
  </si>
  <si>
    <t>Kapitaldekning</t>
  </si>
  <si>
    <t>Konsolidering regnskapsformål</t>
  </si>
  <si>
    <t>Konsolidering kapitaldekning</t>
  </si>
  <si>
    <t>Collection eiendom AS</t>
  </si>
  <si>
    <t>IA</t>
  </si>
  <si>
    <t>Oppkjøpsmetoden</t>
  </si>
  <si>
    <t>Konsolidert</t>
  </si>
  <si>
    <t>SpareBank 1 Boligkreditt AS</t>
  </si>
  <si>
    <t xml:space="preserve">Forholdsmessig </t>
  </si>
  <si>
    <t>SpareBank 1 Kreditt AS</t>
  </si>
  <si>
    <t>Sum</t>
  </si>
  <si>
    <t>Pr 31.12.2019</t>
  </si>
  <si>
    <t xml:space="preserve">Antall aksjer </t>
  </si>
  <si>
    <r>
      <t xml:space="preserve">Bolig og Næringskreditt AS </t>
    </r>
    <r>
      <rPr>
        <vertAlign val="superscript"/>
        <sz val="9"/>
        <rFont val="Calibri"/>
        <family val="2"/>
        <scheme val="minor"/>
      </rPr>
      <t>2</t>
    </r>
  </si>
  <si>
    <r>
      <t xml:space="preserve">1)  </t>
    </r>
    <r>
      <rPr>
        <sz val="9"/>
        <rFont val="Calibri"/>
        <family val="2"/>
        <scheme val="minor"/>
      </rPr>
      <t>BN Bank sin andel</t>
    </r>
  </si>
  <si>
    <r>
      <t xml:space="preserve">2)  </t>
    </r>
    <r>
      <rPr>
        <sz val="9"/>
        <rFont val="Calibri"/>
        <family val="2"/>
        <scheme val="minor"/>
      </rPr>
      <t>Bolig og Næringskreditt AS er fusjonert med BN Bank ASA med virkning 1.1.2020.</t>
    </r>
  </si>
  <si>
    <t>SpareBank 1 Boligkreditt AS bruker IRB metoden i sin kapitaldekningsrapportering</t>
  </si>
  <si>
    <t>SpareBank 1 Kreditt AS benytter standardmetoden i sin kapitaldekningsrapportering.</t>
  </si>
  <si>
    <t xml:space="preserve"> Ansvarlig kapital </t>
  </si>
  <si>
    <t>Ansvarlig kapital, herunder kjernekapital og tilleggskapital samt aktuelle tillegg, fradrag og begrensninger.</t>
  </si>
  <si>
    <t>Samlet minstekrav for BN Bank ASA til ren kjernekapitaldekning inkludert motsyklisk kapitalbuffer og Pilar 2 påslag var</t>
  </si>
  <si>
    <t xml:space="preserve">pr 31.12.2020 15,1 prosent. Kravet består av 4,5 prosent i minstekrav, i tillegg til øvrige bufferkrav hvorav kravet til bevaringsbuffer </t>
  </si>
  <si>
    <t xml:space="preserve">er 2,5 prosent, systemrisikobuffer 4,5 prosent og motsyklisk kapitalbuffer 1,0 prosent. Motsyklisk kapitalbuffer ble som følge av </t>
  </si>
  <si>
    <t>Covid-19 situasjonen redusert med 1,5 %-poeng i mars 2020. Videre har Finanstilsynet fastsatt et individuelt Pilar 2-krav på 2,6 prosent.</t>
  </si>
  <si>
    <t>Aksjekapital</t>
  </si>
  <si>
    <t>Overkursfond</t>
  </si>
  <si>
    <r>
      <t>Avsatt utbytte</t>
    </r>
    <r>
      <rPr>
        <vertAlign val="superscript"/>
        <sz val="9"/>
        <rFont val="Calibri"/>
        <family val="2"/>
        <scheme val="minor"/>
      </rPr>
      <t xml:space="preserve"> </t>
    </r>
  </si>
  <si>
    <t>Fond for urealiserte gevinster</t>
  </si>
  <si>
    <t>Annen egenkapital</t>
  </si>
  <si>
    <t xml:space="preserve">Sum egenkapital </t>
  </si>
  <si>
    <t>Kjernekapital</t>
  </si>
  <si>
    <t>Utsatt skatt, goodwill og andre immaterielle eiendeler</t>
  </si>
  <si>
    <t>Fradrag for avsatt utbytte</t>
  </si>
  <si>
    <t>Direkte, indirekte og syntetiske investeringer i selskaper i finansiell sektor</t>
  </si>
  <si>
    <t>Positiv verdi av justert forventet tap etter IRB-metoden</t>
  </si>
  <si>
    <t>Delårsresultat som inngår i kjernekapital</t>
  </si>
  <si>
    <t>Verdijusteringer som følge av kravene om forsvarlig verdsettelse</t>
  </si>
  <si>
    <t>Sum ren kjernekapital</t>
  </si>
  <si>
    <t>Fondsobligasjoner, hybridkapital</t>
  </si>
  <si>
    <t>Sum kjernekapital</t>
  </si>
  <si>
    <t>Tilleggskapital utover kjernekapital</t>
  </si>
  <si>
    <t>Fondsobligasjon, hybdridkapital utover 15% og 35%</t>
  </si>
  <si>
    <t>Evigvarende ansvarlig kapital</t>
  </si>
  <si>
    <t>Tidsbegrenset ansvarlig kapital</t>
  </si>
  <si>
    <t>Sum tilleggskapital</t>
  </si>
  <si>
    <t/>
  </si>
  <si>
    <t>Sum ansvarlig kapital</t>
  </si>
  <si>
    <t xml:space="preserve">Minimumskrav ansvarlig kapital Basel III </t>
  </si>
  <si>
    <t>Engasjement med spesialiserte foretak</t>
  </si>
  <si>
    <t>Engasjement med øvrige foretak</t>
  </si>
  <si>
    <t>Engasjement med massemarked SMB</t>
  </si>
  <si>
    <t xml:space="preserve">Engasjement med massemarked pant i fast eiendom </t>
  </si>
  <si>
    <t>Engasjement med øvrig massemarked</t>
  </si>
  <si>
    <t>Egenkapitalposisjoner</t>
  </si>
  <si>
    <t>Sum kredittrisiko IRB</t>
  </si>
  <si>
    <t>Operasjonell risiko</t>
  </si>
  <si>
    <t>Engasjementer beregnet etter standardmetoden</t>
  </si>
  <si>
    <t>Kredittverdighet hos motpart (CVA-risiko)</t>
  </si>
  <si>
    <t>Minimumskrav ansvarlig kapital</t>
  </si>
  <si>
    <t>Beregningsgrunnlag</t>
  </si>
  <si>
    <t xml:space="preserve">Bufferkrav </t>
  </si>
  <si>
    <t>Bevaringsbuffer (2,5 %)</t>
  </si>
  <si>
    <t>Motsyklisk buffer (1% og 2,5 %)</t>
  </si>
  <si>
    <t>Systemrisikobuffer (3,0 %)</t>
  </si>
  <si>
    <t>Sum bufferkrav til ren kjernekapital</t>
  </si>
  <si>
    <t>Tilgjengelig ren kjernekapital (fratrukket 4,5%)</t>
  </si>
  <si>
    <t>Ren kjernekapitaldekning</t>
  </si>
  <si>
    <t>Kjernekapitaldekning</t>
  </si>
  <si>
    <t>Uvektet kjernekapitalandel</t>
  </si>
  <si>
    <t xml:space="preserve"> Risikovektet balanse for kredittrisiko fordelt på engasjementskategorier og underkategorier </t>
  </si>
  <si>
    <t>Engasjement</t>
  </si>
  <si>
    <t>Risikovektet balanse</t>
  </si>
  <si>
    <t>Foretak</t>
  </si>
  <si>
    <t xml:space="preserve">Spesialiserte foretak* </t>
  </si>
  <si>
    <t>Foretak SMB</t>
  </si>
  <si>
    <t>Øvrige foretak</t>
  </si>
  <si>
    <t>Massemarked</t>
  </si>
  <si>
    <t>Massemarked SMB</t>
  </si>
  <si>
    <t>Engasjementer med pant i fast eiendom</t>
  </si>
  <si>
    <t>Øvrige massemarkedsengasjementer</t>
  </si>
  <si>
    <t>Risikovektet balanse kredittrisiko IRB</t>
  </si>
  <si>
    <t>Stater og sentralbanker</t>
  </si>
  <si>
    <t>Lokale og regionale myndigheter, offentlige foretak</t>
  </si>
  <si>
    <t>Offentlig sektor</t>
  </si>
  <si>
    <t>Multilaterale utviklingsbanker</t>
  </si>
  <si>
    <t>Institusjoner</t>
  </si>
  <si>
    <t>Engasjement med pant i fast eiendom</t>
  </si>
  <si>
    <t>Misligholdte engasjement</t>
  </si>
  <si>
    <t>Obligasjoner med fortrinnsrett</t>
  </si>
  <si>
    <t>Øvrige eiendeler</t>
  </si>
  <si>
    <t>Risikovektet balanse standardmetoden</t>
  </si>
  <si>
    <t>Samlet risikovektet balanse knyttet til kredittrisiko</t>
  </si>
  <si>
    <t xml:space="preserve">* BN Bank ASA har erfart at nåværende kategorisering av foretak innebærer at banken har en andel av spesialiserte foretak som er vesentlig høyere enn andre sammenlignbare banker. </t>
  </si>
  <si>
    <t xml:space="preserve">Om et foretak kategoriseres som spesialisert eller ikke har under dagens regelverk ingen betydning for kapitalkravet. </t>
  </si>
  <si>
    <t xml:space="preserve">Bankens gjeldende kategorisering av foretak som spesialisert foretak er utelukkende gjort på bakgrunn av foretakets næringskode, uten at det gjøres en eksplisitt vurdering av om vilkårene i Kapitalkravsforskriftens § 9-1 tredje ledd er oppfylt. </t>
  </si>
  <si>
    <t xml:space="preserve">Dersom ett eller flere av vilkårene ikke er oppfylt, skal ikke engasjementet kategoriseres som spesialisert foretak. </t>
  </si>
  <si>
    <t xml:space="preserve">Banken har derfor igangsatt et arbeid for å bringe kategoriseringen i retning av gjeldende markedspraksis og forskriftens bestemmelser.   </t>
  </si>
  <si>
    <t xml:space="preserve">Dette arbeidet vil fullføres samtidig med tilpasning til ny Basel standard. </t>
  </si>
  <si>
    <t xml:space="preserve"> Risikovektet balanse for operasjonell risiko etter basismetoden</t>
  </si>
  <si>
    <t>Indikator 2020</t>
  </si>
  <si>
    <t>Indikator 2019</t>
  </si>
  <si>
    <t>Indikator 2018</t>
  </si>
  <si>
    <t>Gjennomsnitt</t>
  </si>
  <si>
    <t>Grunnlag (15 %)</t>
  </si>
  <si>
    <t>Indikator 2017</t>
  </si>
  <si>
    <t xml:space="preserve"> Ansvarlig lånekapital og fondsobligasjoner</t>
  </si>
  <si>
    <t>Første forfalls-</t>
  </si>
  <si>
    <t>Hovedstol</t>
  </si>
  <si>
    <t>Betingelser</t>
  </si>
  <si>
    <t>Forfall</t>
  </si>
  <si>
    <t>tidspunkt</t>
  </si>
  <si>
    <t>Tidsbegrenset</t>
  </si>
  <si>
    <t>NOK 300</t>
  </si>
  <si>
    <t>3 mnd Nibor + 1,37 % p.a.</t>
  </si>
  <si>
    <t>Sum tidsbegrenset</t>
  </si>
  <si>
    <t>Andel SB 1 Boligkreditt AS (6,97%), se detaljer note 28 og SB 1 Kreditt AS (1,5%)</t>
  </si>
  <si>
    <t>Fondsobligasjon</t>
  </si>
  <si>
    <t>NOK 225</t>
  </si>
  <si>
    <t>3 mnd Nibor + 3,75 % p.a.</t>
  </si>
  <si>
    <t>Sum fondsobligasjon</t>
  </si>
  <si>
    <t>Andel SB 1 Boligkreditt AS, se detaljer note 28</t>
  </si>
  <si>
    <t>Sum ansvarlig lånekapital</t>
  </si>
  <si>
    <t>Sum ansvarlig lånekapital inkl SB 1 Boligkreditt AS og SB 1 Kreditt AS</t>
  </si>
  <si>
    <t>Av totalt 688 mill kroner i ansvarlig lånekapital teller 400 mill kroner som tidsbegrenset ansvarlig kapital. Aktiverte kostnader ved låneopptak</t>
  </si>
  <si>
    <t>blir reflektert i beregning av amortisert kost.</t>
  </si>
  <si>
    <t xml:space="preserve"> Engasjementsbeløp for hver engasjementstype fordelt på geografiske områder før fradrag for nedskrivninger</t>
  </si>
  <si>
    <t xml:space="preserve">Med noen få unntak er bankens engasjement mot kunder hjemmehørende i Norge. </t>
  </si>
  <si>
    <t xml:space="preserve"> Samlet engasjementsbeløp fordelt på engasjementstype</t>
  </si>
  <si>
    <t xml:space="preserve">
Engasjementsbeløp</t>
  </si>
  <si>
    <t xml:space="preserve">Gjennomsnittlig 
engasjementsbeløp </t>
  </si>
  <si>
    <t>Brutto engasjement kunder</t>
  </si>
  <si>
    <t>Nedskrivninger på utlån</t>
  </si>
  <si>
    <t>Netto engasjement kunder</t>
  </si>
  <si>
    <t xml:space="preserve"> Samlet engasjementsbeløp er definert som brutto utlån til kunder + garantier + ubenyttet kreditt i konsernet, </t>
  </si>
  <si>
    <t>etter eventuell nedskrivning og uten hensyn til eventuell sikkerhetsstillelse og engasjementenes gjennomsnittlige størrelse i løpet av perioden.</t>
  </si>
  <si>
    <t xml:space="preserve"> Engasjementsbeløp* for hver engasjementstype fordelt på  bransjer før fradrag for nedskrivninger</t>
  </si>
  <si>
    <t xml:space="preserve">Brutto utlån </t>
  </si>
  <si>
    <t>Ubenyttet kreditt og garantier</t>
  </si>
  <si>
    <t>Jordbruk, skogbruk og fiske</t>
  </si>
  <si>
    <t>Bygg og anlegg</t>
  </si>
  <si>
    <t>Varehandel, hotell og restaurant</t>
  </si>
  <si>
    <t>Tjenesteytende virksomhet</t>
  </si>
  <si>
    <t>Energi, olje og gass</t>
  </si>
  <si>
    <t>Eiendom</t>
  </si>
  <si>
    <t>Sum foretak</t>
  </si>
  <si>
    <t>Sum brutto engasjement kunder</t>
  </si>
  <si>
    <t>*Tabellene inkluderer kun engasjementer på bankens egen balanse</t>
  </si>
  <si>
    <t xml:space="preserve"> Engasjementsbeløp* for hver engasjementstype fordelt etter gjenstående løpetid</t>
  </si>
  <si>
    <t>Udefinert</t>
  </si>
  <si>
    <t>&lt;1 år</t>
  </si>
  <si>
    <t>1-5 år</t>
  </si>
  <si>
    <t>over 5 år</t>
  </si>
  <si>
    <t>Ubenyttet kreditt</t>
  </si>
  <si>
    <t>Garantier</t>
  </si>
  <si>
    <t>Stater (Norges Bank)</t>
  </si>
  <si>
    <t xml:space="preserve">  -  </t>
  </si>
  <si>
    <t>31.12.2020 (Etter IFRS 9)</t>
  </si>
  <si>
    <t xml:space="preserve">
Beløp i mill kroner</t>
  </si>
  <si>
    <t>Trinn 1</t>
  </si>
  <si>
    <t>Trinn 2</t>
  </si>
  <si>
    <t>Trinn 3</t>
  </si>
  <si>
    <t>Sum Næring</t>
  </si>
  <si>
    <t>Sum Personkunder</t>
  </si>
  <si>
    <t>Balanseførte nedskrivninger på utlån</t>
  </si>
  <si>
    <t>Herav reversert over OCI</t>
  </si>
  <si>
    <t>Netto avsetning</t>
  </si>
  <si>
    <t>31.12.2019 (Etter IFRS 9)</t>
  </si>
  <si>
    <t xml:space="preserve"> 
Total balanseført nedskrivning utlån</t>
  </si>
  <si>
    <t>01.01.2020 - 31.12.2020</t>
  </si>
  <si>
    <t>01.01.2019 - 31.12.2019</t>
  </si>
  <si>
    <t xml:space="preserve">Trinn 1 </t>
  </si>
  <si>
    <t>Total</t>
  </si>
  <si>
    <t>Balanse 01.01.</t>
  </si>
  <si>
    <t>Endringer 01.01. - 31.12.</t>
  </si>
  <si>
    <t xml:space="preserve">Overført til (fra) Trinn 1 </t>
  </si>
  <si>
    <t>Overført til (fra) Trinn 2</t>
  </si>
  <si>
    <t xml:space="preserve">Overført til (fra) Trinn 3 </t>
  </si>
  <si>
    <t>Netto ny måling av nedskrivninger</t>
  </si>
  <si>
    <t>Nye utstedte eller kjøpte utlån</t>
  </si>
  <si>
    <t>Utlån som har blitt fraregnet</t>
  </si>
  <si>
    <t>Balanse 31.12.</t>
  </si>
  <si>
    <t xml:space="preserve">
Total balanseført nedskrivning finansielle forpliktelser</t>
  </si>
  <si>
    <t>Balanseførte nedskrivinger på utlån og finansielle forpliktelser, trinnvis fordelt på geografiske områder</t>
  </si>
  <si>
    <t>2020
Avsetninger* på utlån og finansielle forpliktelser</t>
  </si>
  <si>
    <t>Endring avsetninger på utlån</t>
  </si>
  <si>
    <t xml:space="preserve"> Endring avsetninger på finansielle forpliktelser</t>
  </si>
  <si>
    <t>Total 
31.12.2020</t>
  </si>
  <si>
    <t>Avsetning til tap på utlån til amortisert kost - Bedriftsmarked</t>
  </si>
  <si>
    <t>Avsetning til tap på utlån til amortisert kost - Personmarked</t>
  </si>
  <si>
    <t>Avsetning til tap på utlån til virkelig verdi over OCI - Bedriftsmarked</t>
  </si>
  <si>
    <t>Avsetning til tap på utlån til virkelig verdi over OCI - Personmarked</t>
  </si>
  <si>
    <t>Sum avsetninger på utlån og finansielle forpliktelser</t>
  </si>
  <si>
    <t>Presentert som:</t>
  </si>
  <si>
    <t>Avsetning til tap på utlån</t>
  </si>
  <si>
    <t>Annen gjeld - avsetninger, garantier, ubenyttet kreditt, lånetilsagn</t>
  </si>
  <si>
    <t>*) Balanseført avsetning til tap på "Utlån til virkelig verdi over OCI" inkluderer tapsavsetning for trinn 1, trinn 2 og trinn 3. Netto avsetning etter reversering av Trinn 1  for lån vurdert til virkelig verdi over utvidet resultat utgjør 162 millioner kroner.</t>
  </si>
  <si>
    <t>2019
Avsetninger* på utlån og finansielle forpliktelser</t>
  </si>
  <si>
    <t>Total 
31.12.2019</t>
  </si>
  <si>
    <t>Avsetning til tap på utlån til virkelig verdi over OCI - Bedriftsmarked*)</t>
  </si>
  <si>
    <t>Avsetning til tap på utlån til virkelig verdi over OCI - Personmarked*)</t>
  </si>
  <si>
    <t>*) Balanseført avsetning til tap på "Utlån til virkelig verdi over OCI" inkluderer tapsavsetning for trinn 1, trinn 2 og trinn 3. Netto avsetning etter reversering av Trinn 1  for lån vurdert til virkelig verdi over utvidet resultat utgjør 105 millioner kroner.</t>
  </si>
  <si>
    <t>Engasjementskategori</t>
  </si>
  <si>
    <t>Risikoklasse</t>
  </si>
  <si>
    <t>Brutto engasjementsbeløp på balansen</t>
  </si>
  <si>
    <t>Brutto engasjementsbeløp utenom balansen</t>
  </si>
  <si>
    <t>EAD</t>
  </si>
  <si>
    <t>Vektet gjennomsnittlig PD</t>
  </si>
  <si>
    <t>Vektet gjennomsnittlig LGD</t>
  </si>
  <si>
    <t>RWA</t>
  </si>
  <si>
    <t>RWA etter SMB rabatt</t>
  </si>
  <si>
    <t>Gjennomsnittlig risikovekt</t>
  </si>
  <si>
    <t>Forventet tap</t>
  </si>
  <si>
    <t>SMB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</si>
  <si>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</si>
  <si>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</si>
  <si>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</si>
  <si>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</si>
  <si>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</si>
  <si>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</si>
  <si>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</si>
  <si>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</si>
  <si>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</si>
  <si>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</si>
  <si>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</si>
  <si>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Subtotal</t>
  </si>
  <si>
    <t>Spesialiserte foretak</t>
  </si>
  <si>
    <t>Øvrig foretak</t>
  </si>
  <si>
    <t>Massemarked pant i fast eiendom</t>
  </si>
  <si>
    <t>Øvrig massemarked</t>
  </si>
  <si>
    <t>Total (all portfolios)</t>
  </si>
  <si>
    <t>Uvektet IRB Misligholdsnivå - PD-modeller</t>
  </si>
  <si>
    <t>Massemarked med pant i fast eiendom</t>
  </si>
  <si>
    <t>År</t>
  </si>
  <si>
    <t xml:space="preserve">Estimert mislighold </t>
  </si>
  <si>
    <t xml:space="preserve">Faktisk mislighold </t>
  </si>
  <si>
    <t>EAD-vektet IRB Misligholdsnivå - PD-modeller</t>
  </si>
  <si>
    <t>Uvektet IRB Misligholdsnivå - PD per misligholdsklasse</t>
  </si>
  <si>
    <t>Estimert mislighold</t>
  </si>
  <si>
    <t>Faktisk mislighold</t>
  </si>
  <si>
    <t>2014-2020</t>
  </si>
  <si>
    <t>I</t>
  </si>
  <si>
    <t>Sum massemarked med pant i fast eiendom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</si>
  <si>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</si>
  <si>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</si>
  <si>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</si>
  <si>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</si>
  <si>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</si>
  <si>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</si>
  <si>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</si>
  <si>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</si>
  <si>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</si>
  <si>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</si>
  <si>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 xml:space="preserve"> IRB Tapsgrad for misligholdte lån - LGD (EAD-vektet) </t>
  </si>
  <si>
    <t>Estimert tapsgrad</t>
  </si>
  <si>
    <t>Faktisk tapsgrad</t>
  </si>
  <si>
    <t>Portefølje</t>
  </si>
  <si>
    <t>Faktisk tapsgrad er basert på nominelle tapskonstateringer.</t>
  </si>
  <si>
    <t>IRB Forventet tap (EL) og faktisk tap (konstatert tap)</t>
  </si>
  <si>
    <t>Massemarked , med pantesikkerhet i boligeiendom</t>
  </si>
  <si>
    <t>Faktisk tap</t>
  </si>
  <si>
    <t xml:space="preserve"> Samlet engasjementsbeløp og andelen som er sikret med pant i fast eiendom fordelt på engasjementskategorier (IRB)</t>
  </si>
  <si>
    <t>Beløp i mill kroner</t>
  </si>
  <si>
    <t>Massemarkedsengasjementer</t>
  </si>
  <si>
    <t xml:space="preserve">  -herav massemarked SMB</t>
  </si>
  <si>
    <t xml:space="preserve">  -herav engasjementer med pant i fast eiendom</t>
  </si>
  <si>
    <t xml:space="preserve">  -herav øvrige massemarkedsengasjementer</t>
  </si>
  <si>
    <t xml:space="preserve">Foretak SMB </t>
  </si>
  <si>
    <t xml:space="preserve">Øvrige foretak </t>
  </si>
  <si>
    <t xml:space="preserve"> Oversikt over motpartsrisiko for derivater mv. </t>
  </si>
  <si>
    <t>Nominell verdi</t>
  </si>
  <si>
    <r>
      <t xml:space="preserve">Risikovektet balanse  2020 </t>
    </r>
    <r>
      <rPr>
        <b/>
        <vertAlign val="superscript"/>
        <sz val="9"/>
        <rFont val="Calibri"/>
        <family val="2"/>
        <scheme val="minor"/>
      </rPr>
      <t>1)</t>
    </r>
  </si>
  <si>
    <r>
      <t xml:space="preserve">Risikovektet balanse  2019 </t>
    </r>
    <r>
      <rPr>
        <vertAlign val="superscript"/>
        <sz val="9"/>
        <rFont val="Calibri"/>
        <family val="2"/>
        <scheme val="minor"/>
      </rPr>
      <t>1)</t>
    </r>
  </si>
  <si>
    <r>
      <t xml:space="preserve">Rente og valutainstrumenter </t>
    </r>
    <r>
      <rPr>
        <vertAlign val="superscript"/>
        <sz val="9"/>
        <rFont val="Calibri"/>
        <family val="2"/>
        <scheme val="minor"/>
      </rPr>
      <t xml:space="preserve"> </t>
    </r>
  </si>
  <si>
    <t>Svekket kredittverdighet motpart (CVA)</t>
  </si>
  <si>
    <t>Sum finansielle derivater</t>
  </si>
  <si>
    <r>
      <rPr>
        <vertAlign val="superscript"/>
        <sz val="9"/>
        <rFont val="Calibri"/>
        <family val="2"/>
        <scheme val="minor"/>
      </rPr>
      <t>1)</t>
    </r>
    <r>
      <rPr>
        <sz val="9"/>
        <rFont val="Calibri"/>
        <family val="2"/>
        <scheme val="minor"/>
      </rPr>
      <t xml:space="preserve"> Risikovektet balanse beregnes etter standardmetoden.</t>
    </r>
  </si>
  <si>
    <t xml:space="preserve"> Resultateffekt ved et positivt parallellskift i rentekurven på ett prosentpoeng ved utgangen av de to siste årene </t>
  </si>
  <si>
    <t xml:space="preserve"> dersom samtlige finansielle instrumenter ble vurdert til virkelig verdi</t>
  </si>
  <si>
    <t xml:space="preserve">Sertifikater og obligasjoner </t>
  </si>
  <si>
    <t>Fastrenteutlån til kunder</t>
  </si>
  <si>
    <t>Øvrige utlån og innskudd</t>
  </si>
  <si>
    <t>Gjeld stiftet ved utstedelse av verdipapirer</t>
  </si>
  <si>
    <t>Annet</t>
  </si>
  <si>
    <t>Total renterisiko</t>
  </si>
  <si>
    <t>Løpetidsbånd</t>
  </si>
  <si>
    <t>0 -  3 mnd</t>
  </si>
  <si>
    <t>3 -  6 mnd</t>
  </si>
  <si>
    <t>6 - 12 mnd</t>
  </si>
  <si>
    <t>1 - 2 år</t>
  </si>
  <si>
    <t>2 - 5 år</t>
  </si>
  <si>
    <t>5 år +</t>
  </si>
  <si>
    <t>NOK</t>
  </si>
  <si>
    <t>Øvrige valuta</t>
  </si>
  <si>
    <t>Renterisiko oppstår ved at banken kan ha ulik rentebindingstid på sine eiendeler og forpliktelser. Handelsaktivitetene knyttet til</t>
  </si>
  <si>
    <t>omsetning av renteinstrumenter skal til enhver tid skje innenfor vedtatte rammer og fullmakter. Bankens rammer definerer kvantitative</t>
  </si>
  <si>
    <t xml:space="preserve">mål for maksimalt potensielt tap ved et parallellskift i rentekurven på to prosentpoeng. </t>
  </si>
  <si>
    <t>Rammen er totalt 35 mill kroner</t>
  </si>
  <si>
    <t xml:space="preserve"> De viktigste avtalevilkårene for kapitalinstrumenter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</si>
  <si>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BN Bank ASA eier 6,97 % av SB1 Boligkreditt </t>
  </si>
  <si>
    <t>Utsteder</t>
  </si>
  <si>
    <t>BN Bank ASA</t>
  </si>
  <si>
    <t>SpareBank 1 Boligkreditt</t>
  </si>
  <si>
    <t>Entydig identifikasjonskode (f.eks. CUSIP, ISIN eller Bloombergs identifikasjonskode for rettede emisjoner)</t>
  </si>
  <si>
    <t>NO0010834930</t>
  </si>
  <si>
    <t>NO0010871445</t>
  </si>
  <si>
    <t>NO0010745920</t>
  </si>
  <si>
    <t>NO0010746191</t>
  </si>
  <si>
    <t>NO0010767643</t>
  </si>
  <si>
    <t>NO0010811318</t>
  </si>
  <si>
    <t>NO0010850621</t>
  </si>
  <si>
    <t>NO0010826696</t>
  </si>
  <si>
    <t>NO0010835408</t>
  </si>
  <si>
    <t>NO0010833908</t>
  </si>
  <si>
    <t>NO0010842222</t>
  </si>
  <si>
    <t>Gjeldende lovgivning for instrumentet</t>
  </si>
  <si>
    <t>Norsk rett</t>
  </si>
  <si>
    <t>Behandling etter kapitalregelverket</t>
  </si>
  <si>
    <t>Regler som gjelder i overgansperioden</t>
  </si>
  <si>
    <t>Tier 1</t>
  </si>
  <si>
    <t>Tier 2</t>
  </si>
  <si>
    <t>Annen godkjent kjernekapital</t>
  </si>
  <si>
    <t>Tilleggskapital</t>
  </si>
  <si>
    <t>Regler som gjelder etter overgansperioden</t>
  </si>
  <si>
    <t>Medregning på selskaps- eller (del)konsolidert nivå, selskaps- og (del)konsolidert nivå</t>
  </si>
  <si>
    <t>Selskaps- og konsolidert nivå</t>
  </si>
  <si>
    <t>Delkonsolidert nivå</t>
  </si>
  <si>
    <t>Instrumenttype (typer skal spesifiseres for hver jurisdiksjon)</t>
  </si>
  <si>
    <t>Ansvarlig lånekapital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</si>
  <si>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</si>
  <si>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</si>
  <si>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</si>
  <si>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</si>
  <si>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</si>
  <si>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</si>
  <si>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</si>
  <si>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</si>
  <si>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Gjeld-amortisert kost</t>
  </si>
  <si>
    <t>Egenkapital</t>
  </si>
  <si>
    <t>Opprinnelig utstedelsesdato</t>
  </si>
  <si>
    <t>Evigvarende eller tidsbegrenset</t>
  </si>
  <si>
    <t>Evigvarende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</si>
  <si>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</si>
  <si>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</si>
  <si>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</si>
  <si>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</si>
  <si>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</si>
  <si>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25.10.2023
Regulatorisk eller skatterelatert call
Callkurs 100</t>
  </si>
  <si>
    <t>18.12.2024
Regulatorisk eller skatterelatert call
Callkurs 100</t>
  </si>
  <si>
    <t>Datoer for eventuell etterfølgende innløsningsrett</t>
  </si>
  <si>
    <t>Kvartalsvis påfølgende</t>
  </si>
  <si>
    <t>Renter/utbytte</t>
  </si>
  <si>
    <t>Fast eller flytende rente/utbytte</t>
  </si>
  <si>
    <t>Flyt</t>
  </si>
  <si>
    <t>Flytende</t>
  </si>
  <si>
    <t>Rentesats og eventuell tilknyttet referanserente</t>
  </si>
  <si>
    <t>4.09 (3 mnd NIBOR + 3.75 %)</t>
  </si>
  <si>
    <t>1.75 (3 mnd NIBOR + 1.37 % )</t>
  </si>
  <si>
    <t>3mN +360</t>
  </si>
  <si>
    <t>3mN +450</t>
  </si>
  <si>
    <t>3mN +310</t>
  </si>
  <si>
    <t>3mN +340</t>
  </si>
  <si>
    <t>3mN +153</t>
  </si>
  <si>
    <t>3mN +167</t>
  </si>
  <si>
    <t>3mN +180</t>
  </si>
  <si>
    <t>3mN +192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</si>
  <si>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</si>
  <si>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</si>
  <si>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</si>
  <si>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</si>
  <si>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</si>
  <si>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</si>
  <si>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</si>
  <si>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</si>
  <si>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</si>
  <si>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Ja</t>
  </si>
  <si>
    <t>Ikke-kumulativ eller kumulativ</t>
  </si>
  <si>
    <t>kumulativ</t>
  </si>
  <si>
    <t>Ikke-kumulativ</t>
  </si>
  <si>
    <t>Konvertering/nedskrivning</t>
  </si>
  <si>
    <t>Konvertibel eller ikke konvertibel</t>
  </si>
  <si>
    <t>Ikke konvertibel</t>
  </si>
  <si>
    <t>Hvis konvertibel, nivå(er) som utløser konvertering</t>
  </si>
  <si>
    <t>N/A</t>
  </si>
  <si>
    <t>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</si>
  <si>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konvertibel, hel eller delvis</t>
  </si>
  <si>
    <t>Ref. pkt 24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</si>
  <si>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</si>
  <si>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</si>
  <si>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</si>
  <si>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</si>
  <si>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</si>
  <si>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</si>
  <si>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- Når dekningen av Ren Kjernekapital faller under 5,125 prosent på Utsteders selskapsnivå eller på konsolidert nivå, regnet både for (i)Utsteder alene og (ii)den gruppe der Utsteder er Deltagende Foretak. 
- Finanstilsynet eller annen kompetent offentlig myndighet kan instruere nedskrivning med endelig virkning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</si>
  <si>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 For tiden: 5% kjernekapitaldekning og 8% kapitaldekning fastsatt i Beregningsforskriften</t>
  </si>
  <si>
    <t>Hvis nedskrivning, hel eller delvis</t>
  </si>
  <si>
    <t>Hel eller delvis</t>
  </si>
  <si>
    <t>Gjeldende minstekrav. Obligasjonene kan nedskrives med endelig virkning eller konverteres til annen type gjeldende kjemekapital dersom Finanstilsynet eller annen kompetent offentlig myndighet instruerer slik nedskrivning eller konvertering i henhold til en hver tid gjeldende lovverk, herunder ved alvorlige former for soliditetssvikt og hvor myndighetene vurderer nedskrivningen eller konverteringen som nødvendig for å unngå avvikling.</t>
  </si>
  <si>
    <t>Hvis nedskrivning, med endelig virkning eller midlertidig</t>
  </si>
  <si>
    <t>Midlertidig</t>
  </si>
  <si>
    <t>Hvis midlertidig nedskrivning, beskrivelse av oppskrivningsmekanismen</t>
  </si>
  <si>
    <t>Innenfor maksimalt disponeringsbeløp iht CRDIV/CRR-forskriften § 6</t>
  </si>
  <si>
    <t>Etter nedskrivning av obligasjonene kan utstederen skrive opp obligasjonene og betale obligasjonsrente i henhold til de til enhver tid gjeldende regler for slik oppskrivning og rentebetaling.</t>
  </si>
  <si>
    <t>Prioritetsrekkefølge ved avvikling (oppgi instrumenttypen som har nærmeste bedre prioritet</t>
  </si>
  <si>
    <t>Stå tilbake for all annen gjeld og skal, med mindre annet er avtalt eller fremkommer av offentlige reguleringer, ha prioritet likt med annen hybridkapital
- Instrument i kolonne 1 har bedre prioritet</t>
  </si>
  <si>
    <t>Skal stå tilbake for Utstederens alminnelige ikke-subordinerte gjeld, dog slik at Obligasjonene med renter skal ha prioritet likt med annen Tilleggskapital og skal dekkes foran Utstederens Kjernekapital</t>
  </si>
  <si>
    <t>Senior Usikret</t>
  </si>
  <si>
    <t>Vilkår som gjør at instrumentet ikke kan medregnes etter overgangsperioden</t>
  </si>
  <si>
    <t>Hvis ja, spesifiser hvilke vilkår som ikke oppfyller nye krav</t>
  </si>
  <si>
    <t>Sett N/A hvis spørsmålet ikke er relevant.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</si>
  <si>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Ser at det er noen kunder fra Tradex, som ikke finnes i kunderegisteret. Disse har jeg foreløpi satt til sted 9999.</t>
    </r>
  </si>
  <si>
    <t>Ren kjernekapital: Instrumenter og opptjent kapital</t>
  </si>
  <si>
    <t>(A) Beløp på datoen for offentliggjøring</t>
  </si>
  <si>
    <t>(B) Referanser til artikler i forordningen (CRR)</t>
  </si>
  <si>
    <t>(C) Beløp omfattet av overgangs-regler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</si>
  <si>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Regner ut inngående beholdning, utgående beholdning ,snitt beholdning samt andel av total beholdning for det enkelte sted.</t>
    </r>
  </si>
  <si>
    <t>Kapitalinstrumenter og tilhørende overkursfond</t>
  </si>
  <si>
    <t>26 (1), 27,     28 og 29</t>
  </si>
  <si>
    <r>
      <t>-</t>
    </r>
    <r>
      <rPr>
        <sz val="7"/>
        <color rgb="FF1F497D"/>
        <rFont val="Times New Roman"/>
        <family val="1"/>
      </rPr>
      <t xml:space="preserve">          </t>
    </r>
    <r>
      <rPr>
        <sz val="11"/>
        <color rgb="FF1F497D"/>
        <rFont val="Calibri"/>
        <family val="2"/>
      </rPr>
      <t>Andel av total beholdning benyttes for å regne ut provisjon for det enkelte sted.</t>
    </r>
  </si>
  <si>
    <t xml:space="preserve">  herav: instrumenttype 1</t>
  </si>
  <si>
    <t xml:space="preserve">  herav: instrumenttype 2</t>
  </si>
  <si>
    <t xml:space="preserve">  herav: instrumenttype 3</t>
  </si>
  <si>
    <t>Opptjent egenkapital i form av tidligere års tilbakeholdte resultater</t>
  </si>
  <si>
    <t>26 (1) (C)</t>
  </si>
  <si>
    <t>Akkumulerte andre inntekter og kostnader og andre fond o.l.</t>
  </si>
  <si>
    <t>26 (1) (d) og (e)</t>
  </si>
  <si>
    <t>3a</t>
  </si>
  <si>
    <t>Avsetning for generell bankrisiko</t>
  </si>
  <si>
    <t>26 (1) (f)</t>
  </si>
  <si>
    <t>Rene kjernekapitalinstrumenter omfattet av overgangsbestemmelser</t>
  </si>
  <si>
    <t>Statlige innskudd av ren kjernekapital omfattet av overgangsbestemmeler</t>
  </si>
  <si>
    <t>Minoritetsinteresser</t>
  </si>
  <si>
    <t>5a</t>
  </si>
  <si>
    <t>Revidert delårsoverskudd fratrukket påregnelig skatt mv. og utbytte</t>
  </si>
  <si>
    <t>26 (2)</t>
  </si>
  <si>
    <t>Ren kjernekapital før regulatoriske justeringer</t>
  </si>
  <si>
    <t>Sum rad 1 t.o.m 5a</t>
  </si>
  <si>
    <t>Ren kjernekapital: Regulatoriske justeringer</t>
  </si>
  <si>
    <t>Vedijusteringer som følge av kravene om forsvarlig verdsettelse (negativt beløp)</t>
  </si>
  <si>
    <t>34 og 105</t>
  </si>
  <si>
    <t>Immaterielle eiendeler redusert med utsatt skatt (negativt beløp)</t>
  </si>
  <si>
    <t>36 (1) (b) og 37</t>
  </si>
  <si>
    <t>Tomt felt i EØS</t>
  </si>
  <si>
    <t>Utsatt skattefordel som ikke skyldes midlertidige forskjeller redusert med utsatt skatt som kan motregnes (negativt beløp)</t>
  </si>
  <si>
    <t>36 (1) (c) og 38</t>
  </si>
  <si>
    <t>Verdiendringer på sikringsinstrumenter ved kontantstrømsikring</t>
  </si>
  <si>
    <t>33 (1) (a)</t>
  </si>
  <si>
    <t>Positive verdier av justert forventet tap etter kapitalkravsforskriften § 15-7 (tas inn som negativt beløp)</t>
  </si>
  <si>
    <t>36 (1) (d), 40 og 159</t>
  </si>
  <si>
    <t>Økning i egenkapitalen knyttet til fremtidig inntekt grunnet verdipapiriserte eiendeler (negativt beløp)</t>
  </si>
  <si>
    <t>32 (1)</t>
  </si>
  <si>
    <t>Gevinster eller tap på gjeld målt til virkelig verdi som skyldes endringer i egen kredittverdighet</t>
  </si>
  <si>
    <t>33 (1) (b) og (c )</t>
  </si>
  <si>
    <t>Overfinansiering av pensjonsforpliktelser (negativt beløp)</t>
  </si>
  <si>
    <t>36 (1) (e) og 41</t>
  </si>
  <si>
    <t>Direkte, indirekte og syntetiske beholdninger av egne rene kjernekapitalinstrumenter (negativt beløp)</t>
  </si>
  <si>
    <t>36 (1) (f) og 42</t>
  </si>
  <si>
    <t>Beholdning av ren kjernekapital i annet selskap i finansiell sektor som har en gjensidig investering av ansvarlig kapital (negativt beløp)</t>
  </si>
  <si>
    <t>36 (1) (g) og 44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</si>
  <si>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</si>
  <si>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36 (1) (h), 43, 45, 46, 49 (2), 79, 469 (1) (a), 472 (10) og 478 (1)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</si>
  <si>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</si>
  <si>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36 (1) (i), 43, 45, 47,  48 (1) (b), 49 (1) til (3) og 79</t>
  </si>
  <si>
    <t>Poster som alternativt kan få 1250 % risikovekt (negativt beløp)</t>
  </si>
  <si>
    <t>36 (1) (k)</t>
  </si>
  <si>
    <t>herav: kvalifiserte eiendeler i selskap utenfor finansiell sektor (negativt beløp)</t>
  </si>
  <si>
    <t>36 (1) (k) (i) og 89 til 91</t>
  </si>
  <si>
    <t>20c</t>
  </si>
  <si>
    <t>herav: verdipapiriseringsposisjoner (negativt beløp)</t>
  </si>
  <si>
    <t>36 (1) (k) (ii), 243 (1) (b), 244 (1) (b) og 258</t>
  </si>
  <si>
    <t>20d</t>
  </si>
  <si>
    <t>herav: motpartsrisiko for transaksjoner som ikke er avsluttet (negativt beløp)</t>
  </si>
  <si>
    <t>36 (1) (k) (iii) og 379 (3)</t>
  </si>
  <si>
    <t>Utsatt skattefordel som skyldes midlertidige forskjeller og som overstiger unntaksgrensen på 10 %, redusert med utsatt skatt som kan motregnes (negativt beløp)</t>
  </si>
  <si>
    <t>36 (1) (c), 38 og 48 (1) (a)</t>
  </si>
  <si>
    <t>Beløp som overstiger unntaksgrensen på 17,65 % (negativt beløp)</t>
  </si>
  <si>
    <t>48 (1)</t>
  </si>
  <si>
    <t>herav: direkte, indirekte og syntetiske beholdninger av ren kjernekapital i andre selskaper i finansiell sektor der institusjonen har en vesentlig investering (negativt beløp)</t>
  </si>
  <si>
    <t>36 (1) (i) og 48 (1) (b)</t>
  </si>
  <si>
    <t>herav: utsatt skattefordel som skyldes midlertidige forskjeller (negativt beløp)</t>
  </si>
  <si>
    <t>25a</t>
  </si>
  <si>
    <t>Akkumulert underskudd i inneværende regnskapsår (negativt beløp)</t>
  </si>
  <si>
    <t>36 (1) (a)</t>
  </si>
  <si>
    <t>25b</t>
  </si>
  <si>
    <t>Påregnelig skatt relatert til rene kjernekapitalposter (negativt beløp)</t>
  </si>
  <si>
    <t>36 (1) (l)</t>
  </si>
  <si>
    <t>Justeringer i ren kjernekapital som følge av overgangsbestemmelser</t>
  </si>
  <si>
    <t>Sum 26a og 26b</t>
  </si>
  <si>
    <t>26a</t>
  </si>
  <si>
    <t>Overgangsbestemmelser for regulatoriske filtre relaterte til urealiserte gevinster og tap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</si>
  <si>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</si>
  <si>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</si>
  <si>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</si>
  <si>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</si>
  <si>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26b</t>
  </si>
  <si>
    <t>Beløp som skal trekkes fra eller legges til ren kjernekapital som følge av overgangsbestemmelser for andre filtre og fradrag</t>
  </si>
  <si>
    <t>herav:…</t>
  </si>
  <si>
    <t>Overskytende fradrag i annen godkjent kjernekapital (negativt beløp)</t>
  </si>
  <si>
    <t>36 (1) (j)</t>
  </si>
  <si>
    <t>Sum regulatoriske justeringer i ren kjernekapital</t>
  </si>
  <si>
    <t>Sum rad 7 t.o.m. 20a, 21, 22, 25a, 25b, 26 og 27</t>
  </si>
  <si>
    <t>Ren kjernekapital</t>
  </si>
  <si>
    <t>Rad 6 pluss rad 28 hvis beløpet i rad 28 er negativt, ellers minus</t>
  </si>
  <si>
    <t>Annen godkjent kjernekapital: Instrumenter</t>
  </si>
  <si>
    <t>51 og 52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</si>
  <si>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</si>
  <si>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</si>
  <si>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</si>
  <si>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486 (3) og (5)</t>
  </si>
  <si>
    <t>Statlige innskudd av fondsobligasjonskapital omfattet av overgangsbestemmeler</t>
  </si>
  <si>
    <t>85 og 86</t>
  </si>
  <si>
    <t>herav: instrumenter omfattet av overgangsbestemmelser</t>
  </si>
  <si>
    <t>Annen godkjent kjernekapital før regulatoriske justeringer</t>
  </si>
  <si>
    <t>Sum rad 30, 33 og 34</t>
  </si>
  <si>
    <t>Annen godkjent kjernekapital: Regulatoriske justeringer</t>
  </si>
  <si>
    <t>Direkte, indirekte og syntetiske beholdninger av egen fondsobligasjonskapital (negativt beløp)</t>
  </si>
  <si>
    <t>52 (1) (b), 56 (a) og 57</t>
  </si>
  <si>
    <t>Beholdning av annen godkjent kjernekapital i annet selskap i finansiell sektor som har en gjensidig investering av ansvarlig kapital (negativt beløp)</t>
  </si>
  <si>
    <t>56 (b) og 58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</si>
  <si>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</si>
  <si>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56 (c), 59, 60 og 79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</si>
  <si>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</si>
  <si>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56 (d), 59 og 79</t>
  </si>
  <si>
    <t>Justeringer i annen godkjent kjernekapital som følge av overgangsbestemmelser</t>
  </si>
  <si>
    <t>Sum rad 41a, 41b og 41c</t>
  </si>
  <si>
    <t>41a</t>
  </si>
  <si>
    <t>Fradrag som skal gjøres i annen godkjent kjernekapital, i stedet for ren kjernekapital, som følge av overgangsbestemmelser (negativt beløp)</t>
  </si>
  <si>
    <t>469 (1) (b) og 472 (10) (a)</t>
  </si>
  <si>
    <t>herav: spesifiser de enkelte postene linje for linje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</si>
  <si>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</si>
  <si>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</si>
  <si>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</si>
  <si>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</si>
  <si>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herav: filter for urealisert tap</t>
  </si>
  <si>
    <t>herav: filter for urealisert gevinst (negativt beløp)</t>
  </si>
  <si>
    <t>Overskytende fradrag i tilleggskapital (negativt beløp)</t>
  </si>
  <si>
    <t>56 (e)</t>
  </si>
  <si>
    <t>Sum regulatoriske justeringer i annen godkjent kjernekapital</t>
  </si>
  <si>
    <t>Sum rad 37 t.o.m. 41 og rad 42</t>
  </si>
  <si>
    <t>Rad 36 pluss rad 43. Gir fradrag fordi beløpet i rad 43 er negativt</t>
  </si>
  <si>
    <t>Sum rad 29 og rad 44</t>
  </si>
  <si>
    <t>Tilleggskapital: Instrumenter og avsetninger</t>
  </si>
  <si>
    <t>62 og 63</t>
  </si>
  <si>
    <t>Tilleggskapital omfattet av overgangsbestemmelser</t>
  </si>
  <si>
    <t>486 (4) og (5)</t>
  </si>
  <si>
    <t>Statlige innskudd av tilleggskapital omfattet av overgangsbestemmelser</t>
  </si>
  <si>
    <t>Ansvarlig lånekapital utstedt av datterselskaper til tredjeparter som kan medregnes i tilleggskapitalen</t>
  </si>
  <si>
    <t>87 og 88</t>
  </si>
  <si>
    <t>Tallverdien av negative verdier av justert forventet tap</t>
  </si>
  <si>
    <t>62 (c) og (d)</t>
  </si>
  <si>
    <t>Tilleggskapital før regulatoriske justeringer</t>
  </si>
  <si>
    <t>Sum rad 46 t.o.m. 48 og rad 50</t>
  </si>
  <si>
    <t>Tilleggskapital: Regulatoriske justeringer</t>
  </si>
  <si>
    <t>Direkte, indirekte og syntetiske beholdninger av egen ansvarlig lånekapital (negativt beløp)</t>
  </si>
  <si>
    <t>63 (b) (i), 66 (a) og 67</t>
  </si>
  <si>
    <t>Beholdning av tilleggskapital i annet selskap i finansiell sektor som har en gjensidig investering av ansvarlig kapital (negativt beløp)</t>
  </si>
  <si>
    <t>66 (b) og 68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</si>
  <si>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</si>
  <si>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66 (c), 69, 70 og 79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</si>
  <si>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</si>
  <si>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</si>
  <si>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</si>
  <si>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</si>
  <si>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</si>
  <si>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66 (d), 69 og 79</t>
  </si>
  <si>
    <t>Justeringer i tilleggskapital som følge av overgangsbestemmelser (negativt beløp)</t>
  </si>
  <si>
    <t>Sum rad 56a, 56b og 56c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</si>
  <si>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</si>
  <si>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</si>
  <si>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</si>
  <si>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</si>
  <si>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</si>
  <si>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</si>
  <si>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herav: filter for urealisert gevinst</t>
  </si>
  <si>
    <t>Sum regulatoriske justeringer i tilleggskapital</t>
  </si>
  <si>
    <t>Sum rad 52 t.o.m. 54, rad 55 og 56</t>
  </si>
  <si>
    <t>Rad 51 pluss rad 57 hvis beløpet i rad 57 er negativt, ellers minus</t>
  </si>
  <si>
    <t>Sum rad 45 og rad 58</t>
  </si>
  <si>
    <t>59a</t>
  </si>
  <si>
    <t>Økning i beregningsgrunnlaget som følge av overgangsbestemmelser</t>
  </si>
  <si>
    <t>472 (10) (b)</t>
  </si>
  <si>
    <t>herav: beløp som ikke er trukket fra ren kjernekapital</t>
  </si>
  <si>
    <t>469 (1) (b)</t>
  </si>
  <si>
    <t>herav: beløp som ikke er trukket fra annen godkjent kjernekapital</t>
  </si>
  <si>
    <t>herav: beløp som ikke er trukket fra tilleggskapital</t>
  </si>
  <si>
    <t>Kapitaldekning og buffere</t>
  </si>
  <si>
    <t>92 (2) (a)</t>
  </si>
  <si>
    <t>92 (2) (b)</t>
  </si>
  <si>
    <t>92 (2) (c)</t>
  </si>
  <si>
    <t>Kombindert bufferkrav som prosent av beregningsgrunnlaget</t>
  </si>
  <si>
    <t>CRD 128, 129, 130, 131 og 133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</si>
  <si>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</si>
  <si>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</si>
  <si>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</si>
  <si>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</si>
  <si>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</si>
  <si>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CRD 131</t>
  </si>
  <si>
    <t>Ren kjernekapital tilgjengelig for oppfyllelse av bufferkrav</t>
  </si>
  <si>
    <t>CRD 128</t>
  </si>
  <si>
    <t>Ikke relevant etter EØS-regler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</si>
  <si>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</si>
  <si>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36 (1) (h), 45, 46, 472 (10), 56 (c), 59, 60, 66 (c), 69 og 70</t>
  </si>
  <si>
    <t>Beholdninger av ren kapital i andre selskaper i finansiell sektor der institusjonen har en vesentlig investering, som samlet er under grensen på 10 %. Beløp regnet etter fradrag som er tillatt for korte posisjoner</t>
  </si>
  <si>
    <t>36 (1) (i), 45 og 48</t>
  </si>
  <si>
    <t>Utsatt skattefordel skyldes midlertidige forskjeller redusert med utsatt skatt som kan motregnes, som er under grensen på 10 %.</t>
  </si>
  <si>
    <t>36 (1) (c), 38 og 48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</si>
  <si>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</si>
  <si>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</si>
  <si>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</si>
  <si>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</si>
  <si>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</si>
  <si>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</si>
  <si>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484 (3) og 486 (2) og (5)</t>
  </si>
  <si>
    <t>Overskytende ren kjernekapital omfattet av overgangsbestemmelser</t>
  </si>
  <si>
    <t>Grense for medregning av fondsobligasjonskapital omfattet av overgangsbestemmelser</t>
  </si>
  <si>
    <t>484 (4) og 486 (3) og (5)</t>
  </si>
  <si>
    <t>Overskytende fondsobligasjonskapital omfattet av overgangsbestemmelser</t>
  </si>
  <si>
    <t>Grense for medregning av ansvarlig lånekapital omfattet av overgangsbestemmelser</t>
  </si>
  <si>
    <t>484 (5) og 486 (4) og (5)</t>
  </si>
  <si>
    <t>Overskytende ansvarlig lånekapital omfattet av overgangsbestemmelser</t>
  </si>
  <si>
    <t xml:space="preserve"> Forholdet mellom ansvarlig kapital i konsernregnskapet og den ansvarlige kapitalen som beregnes for kapitaldekningsformål</t>
  </si>
  <si>
    <t>BN Bank ASA Balanse etter regnskap 31.12.2020</t>
  </si>
  <si>
    <t xml:space="preserve">BN Bank ASA sin andel i SpareBank 1 Boligkreditt </t>
  </si>
  <si>
    <t>BN Bank ASA sin andel i SpareBank 1 Kreditt</t>
  </si>
  <si>
    <t xml:space="preserve">Elimineringer </t>
  </si>
  <si>
    <t>BN Bank ASA Balanse etter kapitaldekning 31.12.2020</t>
  </si>
  <si>
    <t>Referanse</t>
  </si>
  <si>
    <t>Eiendeler</t>
  </si>
  <si>
    <t>Kontanter og fordringer på sentralbanker</t>
  </si>
  <si>
    <t>Utlån til og fordringer på kredittinstitusjoner</t>
  </si>
  <si>
    <t>Utlån til kunder</t>
  </si>
  <si>
    <t>Rentebærende verdipapirer</t>
  </si>
  <si>
    <t>Finansielle derivater</t>
  </si>
  <si>
    <t>Aksjer, andeler og andre egenkapitalintrumenter</t>
  </si>
  <si>
    <t>1) 3)</t>
  </si>
  <si>
    <t>Investering i eierinteresser</t>
  </si>
  <si>
    <t>Eiendeler klassifisert som holdt for salg</t>
  </si>
  <si>
    <t>Utsatt skattefordel</t>
  </si>
  <si>
    <t>Immaterielle eiendeler</t>
  </si>
  <si>
    <t>Varige driftsmidler</t>
  </si>
  <si>
    <t>Andre eiendeler</t>
  </si>
  <si>
    <t>Sum eiendeler</t>
  </si>
  <si>
    <t xml:space="preserve">Forpliktelser </t>
  </si>
  <si>
    <t>Innlån fra kredittinstitusjoner</t>
  </si>
  <si>
    <t>Innskudd fra kunder</t>
  </si>
  <si>
    <t>Annen gjeld og balanseført forpliktelse</t>
  </si>
  <si>
    <t>Utsatt skatt</t>
  </si>
  <si>
    <t>Sum gjeld</t>
  </si>
  <si>
    <t>Innskutt egenkapital</t>
  </si>
  <si>
    <t>2) 3)</t>
  </si>
  <si>
    <t xml:space="preserve">Hybridkapital som kvalifiserer som annen godkjent kjernekapital </t>
  </si>
  <si>
    <t>Delårsresultat</t>
  </si>
  <si>
    <t>Sum egenkapital</t>
  </si>
  <si>
    <t>Sum gjeld og egenkapital</t>
  </si>
  <si>
    <t>1) Bokført verdi av aksjene i de respektive selskapene erstattes av BN Bank sin andel av selskapene sine poster i balansen.</t>
  </si>
  <si>
    <t xml:space="preserve"> Beregning av uvektet kjernekapitalandel (Leverage ratio)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</si>
  <si>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</si>
  <si>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</si>
  <si>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</si>
  <si>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</si>
  <si>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</si>
  <si>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</si>
  <si>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</si>
  <si>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</si>
  <si>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</si>
  <si>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</si>
  <si>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</si>
  <si>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</si>
  <si>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</si>
  <si>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</si>
  <si>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</si>
  <si>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</si>
  <si>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</si>
  <si>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</si>
  <si>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</si>
  <si>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</si>
  <si>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</si>
  <si>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</si>
  <si>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</si>
  <si>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</si>
  <si>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</si>
  <si>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</si>
  <si>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</si>
  <si>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</si>
  <si>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</si>
  <si>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</si>
  <si>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</si>
  <si>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</si>
  <si>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</si>
  <si>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</si>
  <si>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</si>
  <si>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Standardtabell for offentliggjøring av opplysninger om foretaks overholdelse av krav om motsyklisk kapitalbuffer per 31.12.2020</t>
  </si>
  <si>
    <t>Tabell 1: Geografisk fordeling av relevante kredittengasjementer</t>
  </si>
  <si>
    <t>Generelle kredittengasjementer</t>
  </si>
  <si>
    <t>Engasjementer i handelsporteføljen</t>
  </si>
  <si>
    <t>Verdipapiriseringsengasjementer</t>
  </si>
  <si>
    <t>Kapitalkrav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</si>
  <si>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</si>
  <si>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</si>
  <si>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</si>
  <si>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</si>
  <si>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</si>
  <si>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</si>
  <si>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</si>
  <si>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</si>
  <si>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</si>
  <si>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Totalt</t>
  </si>
  <si>
    <t>Vekter for kapitalkrav</t>
  </si>
  <si>
    <t>Motsyklisk kapitalbuffersats</t>
  </si>
  <si>
    <t>Norge</t>
  </si>
  <si>
    <t>Konsernets generelle kreditteksponering mot utlandet utgjør under 2 % av den totale eksponeringen. I henhold til kommisjonsforordning 115/2014 tilordnes disse utenlandske engasjementene til Norge.</t>
  </si>
  <si>
    <t>Tabell 2: Størrelsen på foretaksspesifikk motsyklisk kapitalbuffer</t>
  </si>
  <si>
    <t>Samlet beregningsgrunnlag</t>
  </si>
  <si>
    <t>Foretaksspesifikk motsyklisk kapitalbuffersats</t>
  </si>
  <si>
    <t>Krav til foretaksspesifikk motsyklisk kapitalbuffer</t>
  </si>
  <si>
    <t>Antall</t>
  </si>
  <si>
    <t>Godtgjørelse</t>
  </si>
  <si>
    <t>Herav variabel godtgjørelse</t>
  </si>
  <si>
    <t>Ledende ansatte</t>
  </si>
  <si>
    <t>Ansatte og tillitsvalgte med arbeidsoppgaver av vesentlig betydning for foretakets risikoeksponering</t>
  </si>
  <si>
    <t>Tillitsvalgte</t>
  </si>
  <si>
    <t>Godtgjørelse for tillitsvalgte inneholder tidligere styremedlemmer med 710.</t>
  </si>
  <si>
    <t xml:space="preserve">Pant i aksjer hvor underliggende verdier er  knyttet til fast eiendom er her definert som pant i fast eiendom. </t>
  </si>
  <si>
    <t xml:space="preserve">Tilnærmet alle IRB engasjement er sikret med pant i fast eiendom. </t>
  </si>
  <si>
    <r>
      <t xml:space="preserve">Bokført verdi </t>
    </r>
    <r>
      <rPr>
        <b/>
        <vertAlign val="superscript"/>
        <sz val="9"/>
        <rFont val="Calibri"/>
        <family val="2"/>
        <scheme val="minor"/>
      </rPr>
      <t xml:space="preserve"> 1)</t>
    </r>
    <r>
      <rPr>
        <b/>
        <sz val="9"/>
        <rFont val="Calibri"/>
        <family val="2"/>
        <scheme val="minor"/>
      </rPr>
      <t xml:space="preserve">
egenkapital</t>
    </r>
  </si>
  <si>
    <t>Balanseførte nedskrivninger* på utlån og finansielle forpliktelser, trinnfordelt per næring</t>
  </si>
  <si>
    <t>Balanseførte nedskrivninger* på utlån og finansielle forpliktelser</t>
  </si>
  <si>
    <t>**Tabellene inkluderer kun engasjementer på bankens egen balanse</t>
  </si>
  <si>
    <t xml:space="preserve"> Avstemming av endringer** i henholdsvis verdiendringer og nedskrivinger for engasjementer med verdifall</t>
  </si>
  <si>
    <t>Estimert tapsgrad er et estimat for økonomiske nedgangstider.</t>
  </si>
  <si>
    <t>Faktisk tap er basert på nominelle tapskonstateringer.</t>
  </si>
  <si>
    <t>Endring  
i 2020 (i %)</t>
  </si>
  <si>
    <t>Engasjement
31.12.2020</t>
  </si>
  <si>
    <t>Engasjement
31.12.2019</t>
  </si>
  <si>
    <t xml:space="preserve"> Endringene i engasjement for den enkelte engasjementskategori (IRB)</t>
  </si>
  <si>
    <t xml:space="preserve">Herav </t>
  </si>
  <si>
    <t xml:space="preserve">2) I de samarbeidende selskapene foretas det en omallokering av eierandeler basert på solgte utlån ved årsslutt.  </t>
  </si>
  <si>
    <t>3) BN Bank foretar en forholdsmessig konsolidering av selskapene SB1 Boligkreditt og SB1 Kreditt i sin kapitaldekning, regnskapsmessig bruker BN Bank virkelig verdi.</t>
  </si>
  <si>
    <t>(beløp i 1000 kroner)</t>
  </si>
  <si>
    <t>(beløp i hele kroner)</t>
  </si>
  <si>
    <t>Oppdatering</t>
  </si>
  <si>
    <t>Til innholdsfortegnelse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</si>
</sst>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#,##0;\(#,##0\);&quot;-&quot;"/>
    <numFmt numFmtId="168" formatCode="#,##0;[Red]\(#,##0\);0"/>
    <numFmt numFmtId="169" formatCode="_(* #,##0_);_(* \(#,##0\);_(* &quot; - &quot;_);_(@_)"/>
    <numFmt numFmtId="170" formatCode="0.0\ %"/>
    <numFmt numFmtId="171" formatCode="_(* #,##0_);_(* \(#,##0\);_(* &quot;-&quot;??_);_(@_)"/>
    <numFmt numFmtId="172" formatCode="_ * #,##0_ ;_ * \-#,##0_ ;_ * &quot;-&quot;??_ ;_ @_ "/>
    <numFmt numFmtId="173" formatCode="_-* #,##0_-;\-* #,##0_-;_-* &quot;-&quot;??_-;_-@_-"/>
    <numFmt numFmtId="174" formatCode="#,##0.000"/>
    <numFmt numFmtId="175" formatCode="dd\/mm\/yyyy"/>
    <numFmt numFmtId="176" formatCode="_ * #,##0.00_ ;_ * \-#,##0.00_ ;_ * &quot;-&quot;??_ ;_ @_ "/>
    <numFmt numFmtId="177" formatCode="#,##0.0;[Red]\-#,##0.0"/>
    <numFmt numFmtId="178" formatCode="_-* #,##0.000_-;\-* #,##0.000_-;_-* &quot;-&quot;??_-;_-@_-"/>
    <numFmt numFmtId="179" formatCode="#,##0.0"/>
  </numFmts>
  <fonts count="66">
    <font>
      <sz val="10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sz val="8"/>
      <name val="Verdana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Arial"/>
      <family val="2"/>
    </font>
    <font>
      <b/>
      <sz val="10"/>
      <name val="Verdana"/>
      <family val="2"/>
    </font>
    <font>
      <sz val="9"/>
      <color rgb="FFFF0000"/>
      <name val="Calibri"/>
      <family val="2"/>
      <scheme val="minor"/>
    </font>
    <font>
      <sz val="9"/>
      <color rgb="FF222222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color rgb="FF1F497D"/>
      <name val="Calibri"/>
      <family val="2"/>
    </font>
    <font>
      <sz val="7"/>
      <color rgb="FF1F497D"/>
      <name val="Times New Roman"/>
      <family val="1"/>
    </font>
    <font>
      <sz val="10"/>
      <name val="Arial Narrow"/>
      <family val="2"/>
    </font>
    <font>
      <sz val="7"/>
      <color indexed="8"/>
      <name val="Arial Narrow"/>
      <family val="2"/>
    </font>
    <font>
      <b/>
      <i/>
      <sz val="9"/>
      <name val="Calibri"/>
      <family val="2"/>
    </font>
    <font>
      <u/>
      <sz val="10"/>
      <color theme="10"/>
      <name val="Verdana"/>
      <family val="2"/>
    </font>
    <font>
      <b/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FF0000"/>
      <name val="Calibri"/>
      <family val="2"/>
      <scheme val="minor"/>
    </font>
    <font>
      <b/>
      <u val="doubleAccounting"/>
      <sz val="9"/>
      <color rgb="FFFF0000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  <font>
      <sz val="12"/>
      <color indexed="8"/>
      <name val="Gill Sans"/>
    </font>
    <font>
      <sz val="8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sz val="16"/>
      <color rgb="FF44546A"/>
      <name val="Calibri Light"/>
      <family val="2"/>
    </font>
    <font>
      <b/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0"/>
      <color theme="1"/>
      <name val="Arial Narrow"/>
      <family val="2"/>
    </font>
    <font>
      <sz val="7"/>
      <color theme="1"/>
      <name val="Arial Narrow"/>
      <family val="2"/>
    </font>
    <font>
      <sz val="10"/>
      <name val="Verdana"/>
      <family val="2"/>
    </font>
    <font>
      <b/>
      <sz val="1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Arial"/>
      <family val="2"/>
    </font>
    <font>
      <sz val="7"/>
      <name val="Verdana"/>
      <family val="2"/>
    </font>
    <font>
      <u/>
      <sz val="10"/>
      <color rgb="FF0000FF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0428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ck">
        <color rgb="FFC0C0C0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55">
    <xf numFmtId="0" fontId="0" fillId="0" borderId="0"/>
    <xf numFmtId="169" fontId="10" fillId="0" borderId="0" applyFill="0" applyBorder="0">
      <alignment horizontal="right" vertical="top"/>
    </xf>
    <xf numFmtId="0" fontId="11" fillId="0" borderId="0">
      <alignment horizontal="center" wrapText="1"/>
    </xf>
    <xf numFmtId="165" fontId="10" fillId="0" borderId="0" applyFill="0" applyBorder="0" applyAlignment="0" applyProtection="0">
      <alignment horizontal="right" vertical="top"/>
    </xf>
    <xf numFmtId="167" fontId="9" fillId="0" borderId="0"/>
    <xf numFmtId="0" fontId="10" fillId="0" borderId="0" applyFill="0" applyBorder="0">
      <alignment horizontal="left" vertical="top"/>
    </xf>
    <xf numFmtId="168" fontId="8" fillId="0" borderId="0"/>
    <xf numFmtId="0" fontId="10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0" fontId="8" fillId="5" borderId="9" applyNumberFormat="0" applyFont="0" applyBorder="0">
      <alignment horizontal="center" vertical="center"/>
    </xf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/>
    <xf numFmtId="0" fontId="50" fillId="0" borderId="0"/>
    <xf numFmtId="0" fontId="51" fillId="0" borderId="0"/>
    <xf numFmtId="0" fontId="51" fillId="0" borderId="0"/>
    <xf numFmtId="166" fontId="52" fillId="0" borderId="0" applyFont="0" applyFill="0" applyBorder="0" applyAlignment="0" applyProtection="0"/>
    <xf numFmtId="176" fontId="8" fillId="0" borderId="0" applyFont="0" applyFill="0" applyBorder="0" applyAlignment="0" applyProtection="0"/>
    <xf numFmtId="0" fontId="4" fillId="0" borderId="0"/>
    <xf numFmtId="3" fontId="49" fillId="0" borderId="0"/>
    <xf numFmtId="176" fontId="8" fillId="0" borderId="0" applyFont="0" applyFill="0" applyBorder="0" applyAlignment="0" applyProtection="0"/>
    <xf numFmtId="0" fontId="4" fillId="0" borderId="0"/>
    <xf numFmtId="41" fontId="5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1" fontId="10" fillId="0" borderId="0" applyFill="0" applyBorder="0" applyAlignment="0" applyProtection="0">
      <alignment horizontal="right" vertical="top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5" borderId="31" applyNumberFormat="0" applyFont="0" applyBorder="0">
      <alignment horizontal="center" vertical="center"/>
    </xf>
    <xf numFmtId="9" fontId="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176" fontId="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64" fillId="0" borderId="0"/>
    <xf numFmtId="0" fontId="1" fillId="0" borderId="0"/>
  </cellStyleXfs>
  <cellXfs count="697">
    <xf numFmtId="0" fontId="0" fillId="0" borderId="0" xfId="0"/>
    <xf numFmtId="0" fontId="13" fillId="0" borderId="0" xfId="5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/>
    </xf>
    <xf numFmtId="0" fontId="14" fillId="2" borderId="0" xfId="0" applyFont="1" applyFill="1" applyBorder="1"/>
    <xf numFmtId="0" fontId="13" fillId="2" borderId="0" xfId="0" applyFont="1" applyFill="1" applyBorder="1"/>
    <xf numFmtId="0" fontId="13" fillId="2" borderId="0" xfId="0" applyFont="1" applyFill="1"/>
    <xf numFmtId="3" fontId="13" fillId="3" borderId="0" xfId="0" applyNumberFormat="1" applyFont="1" applyFill="1"/>
    <xf numFmtId="0" fontId="14" fillId="2" borderId="0" xfId="0" applyFont="1" applyFill="1"/>
    <xf numFmtId="0" fontId="13" fillId="0" borderId="0" xfId="0" applyFont="1"/>
    <xf numFmtId="168" fontId="13" fillId="2" borderId="0" xfId="6" applyFont="1" applyFill="1"/>
    <xf numFmtId="168" fontId="13" fillId="2" borderId="0" xfId="6" applyFont="1" applyFill="1" applyBorder="1"/>
    <xf numFmtId="168" fontId="14" fillId="0" borderId="0" xfId="6" applyFont="1" applyFill="1" applyBorder="1" applyAlignment="1">
      <alignment horizontal="right"/>
    </xf>
    <xf numFmtId="168" fontId="13" fillId="0" borderId="0" xfId="6" applyFont="1" applyFill="1" applyBorder="1"/>
    <xf numFmtId="0" fontId="13" fillId="0" borderId="0" xfId="5" applyFont="1" applyFill="1" applyBorder="1">
      <alignment horizontal="left" vertical="top"/>
    </xf>
    <xf numFmtId="0" fontId="13" fillId="2" borderId="0" xfId="5" applyNumberFormat="1" applyFont="1" applyFill="1" applyBorder="1">
      <alignment horizontal="left" vertical="top"/>
    </xf>
    <xf numFmtId="0" fontId="14" fillId="0" borderId="0" xfId="5" applyNumberFormat="1" applyFont="1" applyFill="1" applyBorder="1">
      <alignment horizontal="left" vertical="top"/>
    </xf>
    <xf numFmtId="0" fontId="14" fillId="0" borderId="0" xfId="5" applyFont="1" applyFill="1" applyBorder="1">
      <alignment horizontal="left" vertical="top"/>
    </xf>
    <xf numFmtId="0" fontId="13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>
      <alignment horizontal="left" vertical="top"/>
    </xf>
    <xf numFmtId="0" fontId="14" fillId="0" borderId="0" xfId="5" quotePrefix="1" applyNumberFormat="1" applyFont="1" applyFill="1" applyBorder="1" applyAlignment="1">
      <alignment horizontal="left" vertical="top"/>
    </xf>
    <xf numFmtId="0" fontId="14" fillId="0" borderId="0" xfId="5" applyFont="1" applyFill="1" applyBorder="1" applyAlignment="1">
      <alignment horizontal="left" vertical="top" wrapText="1"/>
    </xf>
    <xf numFmtId="0" fontId="13" fillId="0" borderId="0" xfId="5" applyNumberFormat="1" applyFont="1" applyFill="1" applyBorder="1" applyAlignment="1">
      <alignment horizontal="left" vertical="top"/>
    </xf>
    <xf numFmtId="168" fontId="13" fillId="0" borderId="0" xfId="6" applyFont="1" applyFill="1" applyBorder="1" applyAlignment="1">
      <alignment vertical="top"/>
    </xf>
    <xf numFmtId="167" fontId="13" fillId="0" borderId="0" xfId="5" applyNumberFormat="1" applyFont="1" applyFill="1" applyBorder="1">
      <alignment horizontal="left" vertical="top"/>
    </xf>
    <xf numFmtId="167" fontId="14" fillId="0" borderId="0" xfId="5" applyNumberFormat="1" applyFont="1" applyFill="1" applyBorder="1">
      <alignment horizontal="left" vertical="top"/>
    </xf>
    <xf numFmtId="0" fontId="13" fillId="0" borderId="0" xfId="0" applyFont="1" applyFill="1" applyBorder="1"/>
    <xf numFmtId="168" fontId="13" fillId="0" borderId="0" xfId="6" applyFont="1" applyFill="1"/>
    <xf numFmtId="0" fontId="16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horizontal="right" wrapText="1"/>
    </xf>
    <xf numFmtId="0" fontId="14" fillId="2" borderId="0" xfId="0" applyFont="1" applyFill="1" applyBorder="1" applyAlignment="1">
      <alignment horizontal="right"/>
    </xf>
    <xf numFmtId="0" fontId="14" fillId="2" borderId="0" xfId="0" applyFont="1" applyFill="1" applyBorder="1" applyAlignment="1">
      <alignment horizontal="center" wrapText="1"/>
    </xf>
    <xf numFmtId="14" fontId="13" fillId="2" borderId="0" xfId="0" applyNumberFormat="1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3" fontId="14" fillId="2" borderId="0" xfId="0" applyNumberFormat="1" applyFont="1" applyFill="1" applyBorder="1" applyAlignment="1">
      <alignment wrapText="1"/>
    </xf>
    <xf numFmtId="3" fontId="13" fillId="2" borderId="0" xfId="0" applyNumberFormat="1" applyFont="1" applyFill="1" applyAlignment="1"/>
    <xf numFmtId="3" fontId="13" fillId="2" borderId="0" xfId="0" applyNumberFormat="1" applyFont="1" applyFill="1"/>
    <xf numFmtId="0" fontId="13" fillId="2" borderId="0" xfId="0" applyFont="1" applyFill="1" applyBorder="1" applyAlignment="1"/>
    <xf numFmtId="3" fontId="13" fillId="2" borderId="0" xfId="0" applyNumberFormat="1" applyFont="1" applyFill="1" applyBorder="1" applyAlignment="1"/>
    <xf numFmtId="3" fontId="14" fillId="2" borderId="0" xfId="0" applyNumberFormat="1" applyFont="1" applyFill="1" applyBorder="1" applyAlignment="1"/>
    <xf numFmtId="0" fontId="16" fillId="2" borderId="0" xfId="0" applyFont="1" applyFill="1"/>
    <xf numFmtId="0" fontId="14" fillId="2" borderId="0" xfId="0" applyFont="1" applyFill="1" applyBorder="1" applyAlignment="1">
      <alignment wrapText="1"/>
    </xf>
    <xf numFmtId="0" fontId="14" fillId="2" borderId="3" xfId="0" applyFont="1" applyFill="1" applyBorder="1"/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4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0" fontId="14" fillId="2" borderId="4" xfId="0" applyFont="1" applyFill="1" applyBorder="1"/>
    <xf numFmtId="3" fontId="14" fillId="2" borderId="4" xfId="0" applyNumberFormat="1" applyFont="1" applyFill="1" applyBorder="1" applyAlignment="1"/>
    <xf numFmtId="9" fontId="13" fillId="2" borderId="4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right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left"/>
    </xf>
    <xf numFmtId="0" fontId="13" fillId="3" borderId="0" xfId="0" applyFont="1" applyFill="1" applyBorder="1" applyAlignment="1"/>
    <xf numFmtId="0" fontId="15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3" fillId="2" borderId="0" xfId="0" applyFont="1" applyFill="1" applyAlignment="1">
      <alignment vertical="top" wrapText="1"/>
    </xf>
    <xf numFmtId="0" fontId="13" fillId="2" borderId="0" xfId="0" applyFont="1" applyFill="1" applyAlignment="1">
      <alignment horizontal="right"/>
    </xf>
    <xf numFmtId="3" fontId="14" fillId="2" borderId="0" xfId="9" applyNumberFormat="1" applyFont="1" applyFill="1" applyBorder="1" applyAlignment="1">
      <alignment horizontal="right" vertical="top" wrapText="1"/>
    </xf>
    <xf numFmtId="168" fontId="14" fillId="2" borderId="0" xfId="6" applyFont="1" applyFill="1"/>
    <xf numFmtId="164" fontId="13" fillId="0" borderId="0" xfId="5" applyNumberFormat="1" applyFont="1" applyFill="1" applyBorder="1">
      <alignment horizontal="left" vertical="top"/>
    </xf>
    <xf numFmtId="168" fontId="21" fillId="0" borderId="0" xfId="6" applyFont="1" applyFill="1"/>
    <xf numFmtId="168" fontId="14" fillId="0" borderId="0" xfId="6" applyFont="1" applyFill="1"/>
    <xf numFmtId="0" fontId="14" fillId="2" borderId="3" xfId="0" applyFont="1" applyFill="1" applyBorder="1" applyAlignment="1">
      <alignment horizontal="right"/>
    </xf>
    <xf numFmtId="3" fontId="14" fillId="2" borderId="0" xfId="0" applyNumberFormat="1" applyFont="1" applyFill="1" applyBorder="1" applyAlignment="1">
      <alignment horizontal="right"/>
    </xf>
    <xf numFmtId="170" fontId="13" fillId="2" borderId="0" xfId="8" applyNumberFormat="1" applyFont="1" applyFill="1"/>
    <xf numFmtId="4" fontId="13" fillId="2" borderId="0" xfId="0" applyNumberFormat="1" applyFont="1" applyFill="1"/>
    <xf numFmtId="0" fontId="13" fillId="2" borderId="0" xfId="0" applyFont="1" applyFill="1" applyAlignment="1">
      <alignment horizontal="left" vertical="top" wrapText="1"/>
    </xf>
    <xf numFmtId="3" fontId="14" fillId="2" borderId="0" xfId="9" applyNumberFormat="1" applyFont="1" applyFill="1" applyBorder="1" applyAlignment="1"/>
    <xf numFmtId="0" fontId="14" fillId="2" borderId="3" xfId="0" applyFont="1" applyFill="1" applyBorder="1" applyAlignment="1">
      <alignment horizontal="right" vertical="top" wrapText="1"/>
    </xf>
    <xf numFmtId="3" fontId="13" fillId="2" borderId="0" xfId="9" applyNumberFormat="1" applyFont="1" applyFill="1" applyBorder="1" applyAlignment="1"/>
    <xf numFmtId="0" fontId="13" fillId="2" borderId="0" xfId="0" quotePrefix="1" applyFont="1" applyFill="1"/>
    <xf numFmtId="0" fontId="13" fillId="2" borderId="5" xfId="0" applyFont="1" applyFill="1" applyBorder="1" applyAlignment="1">
      <alignment vertical="top"/>
    </xf>
    <xf numFmtId="3" fontId="13" fillId="3" borderId="0" xfId="0" applyNumberFormat="1" applyFont="1" applyFill="1" applyBorder="1" applyAlignment="1">
      <alignment horizontal="right"/>
    </xf>
    <xf numFmtId="3" fontId="14" fillId="2" borderId="4" xfId="0" applyNumberFormat="1" applyFont="1" applyFill="1" applyBorder="1"/>
    <xf numFmtId="0" fontId="16" fillId="2" borderId="0" xfId="10" applyFont="1" applyFill="1"/>
    <xf numFmtId="0" fontId="13" fillId="2" borderId="0" xfId="10" applyFont="1" applyFill="1"/>
    <xf numFmtId="0" fontId="13" fillId="2" borderId="0" xfId="10" applyFont="1" applyFill="1" applyBorder="1"/>
    <xf numFmtId="0" fontId="13" fillId="2" borderId="0" xfId="10" applyFont="1" applyFill="1" applyBorder="1" applyAlignment="1">
      <alignment horizontal="left" vertical="top"/>
    </xf>
    <xf numFmtId="0" fontId="14" fillId="2" borderId="0" xfId="10" applyFont="1" applyFill="1" applyBorder="1" applyAlignment="1">
      <alignment horizontal="left" vertical="top"/>
    </xf>
    <xf numFmtId="3" fontId="14" fillId="2" borderId="0" xfId="10" applyNumberFormat="1" applyFont="1" applyFill="1" applyBorder="1" applyAlignment="1">
      <alignment horizontal="right" vertical="top" wrapText="1"/>
    </xf>
    <xf numFmtId="9" fontId="14" fillId="2" borderId="0" xfId="8" applyFont="1" applyFill="1" applyBorder="1" applyAlignment="1">
      <alignment horizontal="right" vertical="top" wrapText="1"/>
    </xf>
    <xf numFmtId="0" fontId="13" fillId="2" borderId="4" xfId="0" applyFont="1" applyFill="1" applyBorder="1"/>
    <xf numFmtId="0" fontId="13" fillId="2" borderId="0" xfId="0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top" wrapText="1"/>
    </xf>
    <xf numFmtId="3" fontId="14" fillId="2" borderId="0" xfId="0" applyNumberFormat="1" applyFont="1" applyFill="1" applyBorder="1" applyAlignment="1">
      <alignment horizontal="right" vertical="center" wrapText="1"/>
    </xf>
    <xf numFmtId="170" fontId="14" fillId="2" borderId="4" xfId="8" applyNumberFormat="1" applyFont="1" applyFill="1" applyBorder="1"/>
    <xf numFmtId="0" fontId="14" fillId="2" borderId="4" xfId="0" applyFont="1" applyFill="1" applyBorder="1" applyAlignment="1">
      <alignment vertical="top"/>
    </xf>
    <xf numFmtId="3" fontId="13" fillId="3" borderId="0" xfId="9" applyNumberFormat="1" applyFont="1" applyFill="1" applyBorder="1" applyAlignment="1">
      <alignment horizontal="right" wrapText="1"/>
    </xf>
    <xf numFmtId="3" fontId="13" fillId="2" borderId="3" xfId="0" applyNumberFormat="1" applyFont="1" applyFill="1" applyBorder="1" applyAlignment="1">
      <alignment horizontal="right" wrapText="1"/>
    </xf>
    <xf numFmtId="171" fontId="13" fillId="2" borderId="0" xfId="9" applyNumberFormat="1" applyFont="1" applyFill="1"/>
    <xf numFmtId="171" fontId="14" fillId="2" borderId="4" xfId="9" applyNumberFormat="1" applyFont="1" applyFill="1" applyBorder="1" applyAlignment="1">
      <alignment horizontal="right" vertical="top" wrapText="1"/>
    </xf>
    <xf numFmtId="171" fontId="13" fillId="2" borderId="4" xfId="9" applyNumberFormat="1" applyFont="1" applyFill="1" applyBorder="1" applyAlignment="1">
      <alignment horizontal="right" vertical="top" wrapText="1"/>
    </xf>
    <xf numFmtId="14" fontId="14" fillId="0" borderId="3" xfId="0" applyNumberFormat="1" applyFont="1" applyBorder="1" applyAlignment="1">
      <alignment horizontal="right"/>
    </xf>
    <xf numFmtId="14" fontId="13" fillId="0" borderId="3" xfId="0" applyNumberFormat="1" applyFont="1" applyBorder="1" applyAlignment="1">
      <alignment horizontal="right"/>
    </xf>
    <xf numFmtId="0" fontId="13" fillId="0" borderId="0" xfId="0" applyFont="1" applyBorder="1"/>
    <xf numFmtId="0" fontId="13" fillId="0" borderId="1" xfId="0" applyFont="1" applyBorder="1"/>
    <xf numFmtId="0" fontId="23" fillId="3" borderId="0" xfId="0" applyFont="1" applyFill="1"/>
    <xf numFmtId="0" fontId="21" fillId="3" borderId="0" xfId="0" applyFont="1" applyFill="1" applyAlignment="1">
      <alignment horizontal="right"/>
    </xf>
    <xf numFmtId="0" fontId="21" fillId="3" borderId="0" xfId="0" applyFont="1" applyFill="1"/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right"/>
    </xf>
    <xf numFmtId="0" fontId="21" fillId="4" borderId="0" xfId="0" applyFont="1" applyFill="1" applyAlignment="1">
      <alignment horizontal="right"/>
    </xf>
    <xf numFmtId="0" fontId="23" fillId="4" borderId="0" xfId="0" applyFont="1" applyFill="1"/>
    <xf numFmtId="0" fontId="23" fillId="3" borderId="0" xfId="0" applyNumberFormat="1" applyFont="1" applyFill="1"/>
    <xf numFmtId="0" fontId="23" fillId="4" borderId="0" xfId="0" applyFont="1" applyFill="1" applyAlignment="1">
      <alignment horizontal="right"/>
    </xf>
    <xf numFmtId="0" fontId="21" fillId="2" borderId="0" xfId="0" applyFont="1" applyFill="1"/>
    <xf numFmtId="0" fontId="13" fillId="2" borderId="0" xfId="0" applyFont="1" applyFill="1"/>
    <xf numFmtId="0" fontId="13" fillId="3" borderId="0" xfId="0" applyFont="1" applyFill="1" applyBorder="1" applyAlignment="1">
      <alignment wrapText="1"/>
    </xf>
    <xf numFmtId="0" fontId="16" fillId="3" borderId="0" xfId="0" applyFont="1" applyFill="1" applyBorder="1" applyAlignment="1">
      <alignment vertical="top" wrapText="1"/>
    </xf>
    <xf numFmtId="0" fontId="14" fillId="3" borderId="0" xfId="0" applyFont="1" applyFill="1" applyBorder="1" applyAlignment="1">
      <alignment horizontal="right" vertical="top" wrapText="1"/>
    </xf>
    <xf numFmtId="0" fontId="14" fillId="3" borderId="0" xfId="0" applyFont="1" applyFill="1" applyBorder="1" applyAlignment="1">
      <alignment horizontal="left" wrapText="1"/>
    </xf>
    <xf numFmtId="0" fontId="14" fillId="3" borderId="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right" wrapText="1"/>
    </xf>
    <xf numFmtId="0" fontId="13" fillId="3" borderId="3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 wrapText="1"/>
    </xf>
    <xf numFmtId="0" fontId="13" fillId="3" borderId="2" xfId="0" applyFont="1" applyFill="1" applyBorder="1" applyAlignment="1">
      <alignment wrapText="1"/>
    </xf>
    <xf numFmtId="3" fontId="13" fillId="3" borderId="0" xfId="0" applyNumberFormat="1" applyFont="1" applyFill="1" applyBorder="1" applyAlignment="1"/>
    <xf numFmtId="0" fontId="14" fillId="3" borderId="4" xfId="0" applyFont="1" applyFill="1" applyBorder="1" applyAlignment="1"/>
    <xf numFmtId="0" fontId="13" fillId="3" borderId="4" xfId="0" applyFont="1" applyFill="1" applyBorder="1" applyAlignment="1"/>
    <xf numFmtId="0" fontId="13" fillId="2" borderId="0" xfId="0" applyFont="1" applyFill="1"/>
    <xf numFmtId="0" fontId="16" fillId="2" borderId="0" xfId="0" applyFont="1" applyFill="1" applyAlignment="1">
      <alignment horizontal="left" vertical="top" wrapText="1"/>
    </xf>
    <xf numFmtId="167" fontId="13" fillId="0" borderId="0" xfId="7" applyNumberFormat="1" applyFont="1" applyFill="1" applyBorder="1" applyAlignment="1">
      <alignment horizontal="left" vertical="top"/>
    </xf>
    <xf numFmtId="0" fontId="14" fillId="2" borderId="7" xfId="0" applyFont="1" applyFill="1" applyBorder="1" applyAlignment="1">
      <alignment horizontal="left"/>
    </xf>
    <xf numFmtId="171" fontId="14" fillId="2" borderId="0" xfId="9" applyNumberFormat="1" applyFont="1" applyFill="1" applyBorder="1"/>
    <xf numFmtId="0" fontId="8" fillId="0" borderId="0" xfId="0" applyFont="1" applyFill="1"/>
    <xf numFmtId="167" fontId="8" fillId="0" borderId="0" xfId="7" applyNumberFormat="1" applyFont="1" applyFill="1" applyAlignment="1">
      <alignment vertical="top"/>
    </xf>
    <xf numFmtId="0" fontId="8" fillId="0" borderId="0" xfId="5" applyFont="1" applyFill="1">
      <alignment horizontal="left" vertical="top"/>
    </xf>
    <xf numFmtId="0" fontId="8" fillId="0" borderId="0" xfId="5" applyFont="1" applyFill="1" applyAlignment="1">
      <alignment horizontal="left" vertical="top" wrapText="1"/>
    </xf>
    <xf numFmtId="169" fontId="8" fillId="0" borderId="0" xfId="1" applyFont="1" applyFill="1">
      <alignment horizontal="right" vertical="top"/>
    </xf>
    <xf numFmtId="0" fontId="14" fillId="2" borderId="3" xfId="0" applyFont="1" applyFill="1" applyBorder="1" applyAlignment="1">
      <alignment horizontal="right" wrapText="1"/>
    </xf>
    <xf numFmtId="0" fontId="13" fillId="2" borderId="0" xfId="0" applyFont="1" applyFill="1"/>
    <xf numFmtId="0" fontId="13" fillId="2" borderId="0" xfId="0" applyFont="1" applyFill="1"/>
    <xf numFmtId="0" fontId="14" fillId="3" borderId="3" xfId="0" applyFont="1" applyFill="1" applyBorder="1" applyAlignment="1">
      <alignment horizontal="left"/>
    </xf>
    <xf numFmtId="0" fontId="13" fillId="3" borderId="3" xfId="0" applyFont="1" applyFill="1" applyBorder="1" applyAlignment="1"/>
    <xf numFmtId="3" fontId="14" fillId="3" borderId="4" xfId="9" applyNumberFormat="1" applyFont="1" applyFill="1" applyBorder="1" applyAlignment="1">
      <alignment horizontal="right" wrapText="1"/>
    </xf>
    <xf numFmtId="0" fontId="13" fillId="3" borderId="0" xfId="0" applyFont="1" applyFill="1" applyBorder="1" applyAlignment="1">
      <alignment horizontal="right"/>
    </xf>
    <xf numFmtId="14" fontId="14" fillId="0" borderId="0" xfId="0" applyNumberFormat="1" applyFont="1" applyFill="1" applyAlignment="1">
      <alignment horizontal="left"/>
    </xf>
    <xf numFmtId="3" fontId="13" fillId="3" borderId="0" xfId="0" applyNumberFormat="1" applyFont="1" applyFill="1" applyBorder="1"/>
    <xf numFmtId="3" fontId="14" fillId="3" borderId="0" xfId="0" applyNumberFormat="1" applyFont="1" applyFill="1" applyBorder="1" applyAlignment="1">
      <alignment horizontal="right" wrapText="1"/>
    </xf>
    <xf numFmtId="3" fontId="13" fillId="3" borderId="0" xfId="0" applyNumberFormat="1" applyFont="1" applyFill="1" applyBorder="1" applyAlignment="1">
      <alignment horizontal="right" wrapText="1"/>
    </xf>
    <xf numFmtId="0" fontId="15" fillId="3" borderId="0" xfId="0" applyFont="1" applyFill="1"/>
    <xf numFmtId="0" fontId="0" fillId="3" borderId="0" xfId="0" applyFill="1"/>
    <xf numFmtId="0" fontId="0" fillId="3" borderId="0" xfId="0" applyFont="1" applyFill="1"/>
    <xf numFmtId="0" fontId="0" fillId="3" borderId="0" xfId="0" applyFont="1" applyFill="1" applyBorder="1"/>
    <xf numFmtId="0" fontId="0" fillId="3" borderId="0" xfId="0" applyFont="1" applyFill="1" applyBorder="1" applyAlignment="1"/>
    <xf numFmtId="0" fontId="29" fillId="3" borderId="0" xfId="0" applyFont="1" applyFill="1" applyBorder="1" applyAlignment="1">
      <alignment vertical="center"/>
    </xf>
    <xf numFmtId="0" fontId="13" fillId="3" borderId="0" xfId="0" quotePrefix="1" applyFont="1" applyFill="1" applyBorder="1" applyAlignment="1">
      <alignment horizontal="right" wrapText="1"/>
    </xf>
    <xf numFmtId="0" fontId="16" fillId="3" borderId="10" xfId="0" applyFont="1" applyFill="1" applyBorder="1" applyAlignment="1">
      <alignment horizontal="right"/>
    </xf>
    <xf numFmtId="0" fontId="30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/>
    </xf>
    <xf numFmtId="0" fontId="13" fillId="3" borderId="0" xfId="0" applyFont="1" applyFill="1" applyBorder="1" applyAlignment="1">
      <alignment horizontal="left" vertical="top"/>
    </xf>
    <xf numFmtId="0" fontId="13" fillId="3" borderId="0" xfId="0" applyFont="1" applyFill="1" applyBorder="1" applyAlignment="1">
      <alignment vertical="top"/>
    </xf>
    <xf numFmtId="0" fontId="13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 wrapText="1"/>
    </xf>
    <xf numFmtId="0" fontId="31" fillId="3" borderId="0" xfId="0" applyFont="1" applyFill="1" applyBorder="1" applyAlignment="1">
      <alignment vertical="top"/>
    </xf>
    <xf numFmtId="0" fontId="31" fillId="3" borderId="0" xfId="0" applyFont="1" applyFill="1" applyBorder="1" applyAlignment="1">
      <alignment wrapText="1"/>
    </xf>
    <xf numFmtId="10" fontId="13" fillId="3" borderId="0" xfId="0" applyNumberFormat="1" applyFont="1" applyFill="1" applyBorder="1"/>
    <xf numFmtId="0" fontId="30" fillId="3" borderId="10" xfId="0" applyFont="1" applyFill="1" applyBorder="1" applyAlignment="1">
      <alignment horizontal="right" vertical="center"/>
    </xf>
    <xf numFmtId="0" fontId="31" fillId="3" borderId="10" xfId="0" applyFont="1" applyFill="1" applyBorder="1"/>
    <xf numFmtId="0" fontId="13" fillId="3" borderId="0" xfId="0" applyFont="1" applyFill="1" applyBorder="1" applyAlignment="1">
      <alignment horizontal="right" vertical="top" wrapText="1"/>
    </xf>
    <xf numFmtId="0" fontId="13" fillId="3" borderId="0" xfId="0" applyFont="1" applyFill="1" applyBorder="1" applyAlignment="1">
      <alignment horizontal="right" vertical="top"/>
    </xf>
    <xf numFmtId="0" fontId="31" fillId="3" borderId="0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left"/>
    </xf>
    <xf numFmtId="0" fontId="31" fillId="3" borderId="0" xfId="0" applyFont="1" applyFill="1" applyBorder="1" applyAlignment="1">
      <alignment horizontal="right"/>
    </xf>
    <xf numFmtId="0" fontId="32" fillId="3" borderId="0" xfId="0" applyFont="1" applyFill="1" applyBorder="1" applyAlignment="1">
      <alignment horizontal="right" vertical="top" wrapText="1"/>
    </xf>
    <xf numFmtId="0" fontId="32" fillId="3" borderId="0" xfId="0" applyFont="1" applyFill="1" applyBorder="1" applyAlignment="1">
      <alignment horizontal="right" wrapText="1"/>
    </xf>
    <xf numFmtId="0" fontId="32" fillId="3" borderId="0" xfId="0" applyFont="1" applyFill="1" applyBorder="1" applyAlignment="1">
      <alignment horizontal="right"/>
    </xf>
    <xf numFmtId="0" fontId="28" fillId="3" borderId="0" xfId="0" applyFont="1" applyFill="1"/>
    <xf numFmtId="3" fontId="13" fillId="3" borderId="0" xfId="5" applyNumberFormat="1" applyFont="1" applyFill="1" applyBorder="1">
      <alignment horizontal="left" vertical="top"/>
    </xf>
    <xf numFmtId="3" fontId="13" fillId="3" borderId="0" xfId="1" applyNumberFormat="1" applyFont="1" applyFill="1" applyBorder="1">
      <alignment horizontal="right" vertical="top"/>
    </xf>
    <xf numFmtId="3" fontId="16" fillId="3" borderId="0" xfId="5" applyNumberFormat="1" applyFont="1" applyFill="1" applyBorder="1">
      <alignment horizontal="left" vertical="top"/>
    </xf>
    <xf numFmtId="3" fontId="14" fillId="3" borderId="0" xfId="5" applyNumberFormat="1" applyFont="1" applyFill="1" applyBorder="1" applyAlignment="1">
      <alignment horizontal="left" vertical="top"/>
    </xf>
    <xf numFmtId="3" fontId="14" fillId="3" borderId="0" xfId="1" applyNumberFormat="1" applyFont="1" applyFill="1" applyBorder="1" applyAlignment="1">
      <alignment horizontal="right" vertical="top"/>
    </xf>
    <xf numFmtId="0" fontId="31" fillId="3" borderId="10" xfId="0" applyFont="1" applyFill="1" applyBorder="1" applyAlignment="1">
      <alignment wrapText="1"/>
    </xf>
    <xf numFmtId="3" fontId="13" fillId="3" borderId="0" xfId="1" applyNumberFormat="1" applyFont="1" applyFill="1" applyBorder="1" applyAlignment="1">
      <alignment vertical="top"/>
    </xf>
    <xf numFmtId="3" fontId="14" fillId="3" borderId="0" xfId="1" applyNumberFormat="1" applyFont="1" applyFill="1" applyBorder="1" applyAlignment="1">
      <alignment vertical="top"/>
    </xf>
    <xf numFmtId="0" fontId="31" fillId="3" borderId="10" xfId="0" applyFont="1" applyFill="1" applyBorder="1" applyAlignment="1">
      <alignment horizontal="right" wrapText="1"/>
    </xf>
    <xf numFmtId="3" fontId="13" fillId="3" borderId="0" xfId="1" applyNumberFormat="1" applyFont="1" applyFill="1" applyBorder="1" applyAlignment="1">
      <alignment horizontal="right" vertical="top"/>
    </xf>
    <xf numFmtId="171" fontId="14" fillId="2" borderId="4" xfId="9" applyNumberFormat="1" applyFont="1" applyFill="1" applyBorder="1"/>
    <xf numFmtId="171" fontId="31" fillId="3" borderId="10" xfId="9" applyNumberFormat="1" applyFont="1" applyFill="1" applyBorder="1" applyAlignment="1">
      <alignment wrapText="1"/>
    </xf>
    <xf numFmtId="0" fontId="32" fillId="3" borderId="0" xfId="0" applyFont="1" applyFill="1"/>
    <xf numFmtId="3" fontId="13" fillId="3" borderId="0" xfId="0" applyNumberFormat="1" applyFont="1" applyFill="1" applyBorder="1" applyAlignment="1">
      <alignment vertical="top"/>
    </xf>
    <xf numFmtId="0" fontId="13" fillId="3" borderId="0" xfId="0" applyFont="1" applyFill="1" applyAlignment="1">
      <alignment horizontal="right"/>
    </xf>
    <xf numFmtId="0" fontId="13" fillId="3" borderId="0" xfId="0" applyFont="1" applyFill="1" applyAlignment="1">
      <alignment horizontal="left" vertical="top"/>
    </xf>
    <xf numFmtId="0" fontId="13" fillId="3" borderId="10" xfId="0" applyFont="1" applyFill="1" applyBorder="1" applyAlignment="1">
      <alignment horizontal="left" vertical="top"/>
    </xf>
    <xf numFmtId="3" fontId="13" fillId="3" borderId="0" xfId="1" applyNumberFormat="1" applyFont="1" applyFill="1" applyBorder="1" applyAlignment="1">
      <alignment horizontal="right"/>
    </xf>
    <xf numFmtId="3" fontId="13" fillId="3" borderId="0" xfId="1" applyNumberFormat="1" applyFont="1" applyFill="1" applyBorder="1" applyAlignment="1"/>
    <xf numFmtId="3" fontId="14" fillId="3" borderId="11" xfId="1" applyNumberFormat="1" applyFont="1" applyFill="1" applyBorder="1">
      <alignment horizontal="right" vertical="top"/>
    </xf>
    <xf numFmtId="3" fontId="14" fillId="3" borderId="10" xfId="1" applyNumberFormat="1" applyFont="1" applyFill="1" applyBorder="1">
      <alignment horizontal="right" vertical="top"/>
    </xf>
    <xf numFmtId="3" fontId="14" fillId="3" borderId="10" xfId="1" applyNumberFormat="1" applyFont="1" applyFill="1" applyBorder="1" applyAlignment="1">
      <alignment horizontal="right"/>
    </xf>
    <xf numFmtId="0" fontId="13" fillId="3" borderId="0" xfId="0" applyFont="1" applyFill="1" applyAlignment="1">
      <alignment horizontal="left"/>
    </xf>
    <xf numFmtId="14" fontId="13" fillId="3" borderId="0" xfId="0" applyNumberFormat="1" applyFont="1" applyFill="1" applyAlignment="1">
      <alignment horizontal="right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left" vertical="top" wrapText="1"/>
    </xf>
    <xf numFmtId="0" fontId="13" fillId="3" borderId="0" xfId="0" applyFont="1" applyFill="1" applyAlignment="1">
      <alignment horizontal="right" vertical="top" wrapText="1"/>
    </xf>
    <xf numFmtId="0" fontId="13" fillId="3" borderId="0" xfId="0" applyFont="1" applyFill="1" applyAlignment="1">
      <alignment vertical="top" wrapText="1"/>
    </xf>
    <xf numFmtId="0" fontId="13" fillId="3" borderId="10" xfId="0" applyFont="1" applyFill="1" applyBorder="1"/>
    <xf numFmtId="0" fontId="13" fillId="3" borderId="10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wrapText="1"/>
    </xf>
    <xf numFmtId="0" fontId="30" fillId="3" borderId="10" xfId="0" applyFont="1" applyFill="1" applyBorder="1" applyAlignment="1"/>
    <xf numFmtId="14" fontId="13" fillId="3" borderId="0" xfId="0" applyNumberFormat="1" applyFont="1" applyFill="1" applyBorder="1" applyAlignment="1">
      <alignment horizontal="right"/>
    </xf>
    <xf numFmtId="0" fontId="13" fillId="3" borderId="0" xfId="0" applyFont="1" applyFill="1" applyAlignment="1">
      <alignment horizontal="right" wrapText="1"/>
    </xf>
    <xf numFmtId="0" fontId="34" fillId="0" borderId="0" xfId="0" applyFont="1" applyAlignment="1">
      <alignment horizontal="justify"/>
    </xf>
    <xf numFmtId="0" fontId="35" fillId="0" borderId="12" xfId="0" applyFont="1" applyBorder="1" applyAlignment="1">
      <alignment horizontal="right" vertical="top"/>
    </xf>
    <xf numFmtId="0" fontId="35" fillId="0" borderId="12" xfId="0" applyFont="1" applyBorder="1" applyAlignment="1">
      <alignment vertical="top"/>
    </xf>
    <xf numFmtId="0" fontId="35" fillId="0" borderId="0" xfId="0" applyFont="1" applyBorder="1" applyAlignment="1">
      <alignment horizontal="right" vertical="top" wrapText="1"/>
    </xf>
    <xf numFmtId="0" fontId="36" fillId="0" borderId="0" xfId="0" applyFont="1" applyBorder="1" applyAlignment="1">
      <alignment vertical="center" wrapText="1"/>
    </xf>
    <xf numFmtId="170" fontId="36" fillId="0" borderId="0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170" fontId="36" fillId="0" borderId="0" xfId="0" applyNumberFormat="1" applyFont="1" applyAlignment="1">
      <alignment vertical="center" wrapText="1"/>
    </xf>
    <xf numFmtId="9" fontId="14" fillId="2" borderId="0" xfId="13" applyFont="1" applyFill="1" applyBorder="1" applyAlignment="1">
      <alignment horizontal="right" vertical="top" wrapText="1"/>
    </xf>
    <xf numFmtId="0" fontId="14" fillId="2" borderId="0" xfId="10" applyFont="1" applyFill="1"/>
    <xf numFmtId="0" fontId="35" fillId="0" borderId="0" xfId="10" applyFont="1" applyBorder="1" applyAlignment="1">
      <alignment horizontal="right" vertical="top" wrapText="1"/>
    </xf>
    <xf numFmtId="0" fontId="35" fillId="0" borderId="12" xfId="10" applyFont="1" applyBorder="1" applyAlignment="1">
      <alignment vertical="top"/>
    </xf>
    <xf numFmtId="0" fontId="35" fillId="0" borderId="12" xfId="10" applyFont="1" applyBorder="1" applyAlignment="1">
      <alignment horizontal="right" vertical="top"/>
    </xf>
    <xf numFmtId="0" fontId="36" fillId="0" borderId="0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21" fillId="0" borderId="0" xfId="0" applyFont="1" applyFill="1" applyAlignment="1">
      <alignment horizontal="right"/>
    </xf>
    <xf numFmtId="0" fontId="23" fillId="0" borderId="0" xfId="0" applyFont="1" applyFill="1"/>
    <xf numFmtId="0" fontId="23" fillId="0" borderId="0" xfId="0" applyFont="1" applyFill="1" applyAlignment="1">
      <alignment horizontal="right"/>
    </xf>
    <xf numFmtId="14" fontId="13" fillId="2" borderId="3" xfId="0" applyNumberFormat="1" applyFont="1" applyFill="1" applyBorder="1" applyAlignment="1">
      <alignment horizontal="right"/>
    </xf>
    <xf numFmtId="171" fontId="13" fillId="3" borderId="0" xfId="9" applyNumberFormat="1" applyFont="1" applyFill="1" applyBorder="1" applyAlignment="1">
      <alignment horizontal="right"/>
    </xf>
    <xf numFmtId="0" fontId="37" fillId="0" borderId="0" xfId="0" applyFont="1" applyAlignment="1">
      <alignment horizontal="left" vertical="center" indent="3"/>
    </xf>
    <xf numFmtId="0" fontId="37" fillId="3" borderId="0" xfId="0" applyFont="1" applyFill="1" applyAlignment="1">
      <alignment horizontal="left" vertical="center" indent="3"/>
    </xf>
    <xf numFmtId="10" fontId="36" fillId="0" borderId="0" xfId="14" applyNumberFormat="1" applyFont="1" applyBorder="1" applyAlignment="1">
      <alignment vertical="center" wrapText="1"/>
    </xf>
    <xf numFmtId="10" fontId="36" fillId="0" borderId="0" xfId="14" applyNumberFormat="1" applyFont="1" applyAlignment="1">
      <alignment horizontal="right" vertical="center" wrapText="1"/>
    </xf>
    <xf numFmtId="10" fontId="36" fillId="0" borderId="0" xfId="14" applyNumberFormat="1" applyFont="1" applyAlignment="1">
      <alignment vertical="center" wrapText="1"/>
    </xf>
    <xf numFmtId="0" fontId="13" fillId="3" borderId="0" xfId="0" applyFont="1" applyFill="1"/>
    <xf numFmtId="3" fontId="13" fillId="3" borderId="11" xfId="1" applyNumberFormat="1" applyFont="1" applyFill="1" applyBorder="1">
      <alignment horizontal="right" vertical="top"/>
    </xf>
    <xf numFmtId="0" fontId="13" fillId="3" borderId="0" xfId="0" applyFont="1" applyFill="1"/>
    <xf numFmtId="1" fontId="39" fillId="2" borderId="0" xfId="5" applyNumberFormat="1" applyFont="1" applyFill="1" applyAlignment="1"/>
    <xf numFmtId="0" fontId="40" fillId="2" borderId="0" xfId="0" applyFont="1" applyFill="1" applyAlignment="1"/>
    <xf numFmtId="0" fontId="35" fillId="0" borderId="12" xfId="0" applyFont="1" applyBorder="1" applyAlignment="1">
      <alignment wrapText="1"/>
    </xf>
    <xf numFmtId="171" fontId="13" fillId="2" borderId="0" xfId="9" applyNumberFormat="1" applyFont="1" applyFill="1" applyAlignment="1">
      <alignment vertical="top"/>
    </xf>
    <xf numFmtId="171" fontId="13" fillId="2" borderId="5" xfId="9" applyNumberFormat="1" applyFont="1" applyFill="1" applyBorder="1" applyAlignment="1">
      <alignment vertical="top"/>
    </xf>
    <xf numFmtId="0" fontId="41" fillId="0" borderId="0" xfId="0" applyFont="1" applyBorder="1" applyAlignment="1"/>
    <xf numFmtId="0" fontId="35" fillId="0" borderId="12" xfId="0" applyFont="1" applyBorder="1" applyAlignment="1">
      <alignment horizontal="right" wrapText="1"/>
    </xf>
    <xf numFmtId="0" fontId="13" fillId="0" borderId="0" xfId="0" applyFont="1" applyAlignment="1">
      <alignment horizontal="left"/>
    </xf>
    <xf numFmtId="10" fontId="21" fillId="0" borderId="0" xfId="0" applyNumberFormat="1" applyFont="1"/>
    <xf numFmtId="0" fontId="21" fillId="0" borderId="0" xfId="0" applyFont="1"/>
    <xf numFmtId="0" fontId="16" fillId="0" borderId="0" xfId="0" applyFont="1" applyAlignment="1">
      <alignment horizontal="justify"/>
    </xf>
    <xf numFmtId="10" fontId="25" fillId="0" borderId="0" xfId="0" applyNumberFormat="1" applyFont="1"/>
    <xf numFmtId="0" fontId="25" fillId="0" borderId="0" xfId="0" applyFont="1"/>
    <xf numFmtId="10" fontId="32" fillId="0" borderId="0" xfId="8" applyNumberFormat="1" applyFont="1" applyAlignment="1">
      <alignment vertical="center"/>
    </xf>
    <xf numFmtId="0" fontId="42" fillId="4" borderId="0" xfId="15" applyFill="1" applyAlignment="1">
      <alignment horizontal="right"/>
    </xf>
    <xf numFmtId="0" fontId="42" fillId="3" borderId="0" xfId="15" applyFill="1" applyAlignment="1">
      <alignment horizontal="right"/>
    </xf>
    <xf numFmtId="0" fontId="42" fillId="0" borderId="0" xfId="15" applyFill="1" applyAlignment="1">
      <alignment horizontal="right"/>
    </xf>
    <xf numFmtId="0" fontId="43" fillId="0" borderId="0" xfId="0" applyFont="1" applyBorder="1" applyAlignment="1"/>
    <xf numFmtId="0" fontId="14" fillId="0" borderId="12" xfId="0" applyFont="1" applyBorder="1" applyAlignment="1">
      <alignment wrapText="1"/>
    </xf>
    <xf numFmtId="10" fontId="13" fillId="0" borderId="0" xfId="0" applyNumberFormat="1" applyFont="1"/>
    <xf numFmtId="0" fontId="14" fillId="0" borderId="12" xfId="0" applyFont="1" applyBorder="1" applyAlignment="1">
      <alignment horizontal="right" wrapText="1"/>
    </xf>
    <xf numFmtId="0" fontId="21" fillId="0" borderId="0" xfId="0" applyFont="1" applyFill="1"/>
    <xf numFmtId="10" fontId="36" fillId="3" borderId="0" xfId="8" applyNumberFormat="1" applyFont="1" applyFill="1"/>
    <xf numFmtId="172" fontId="36" fillId="3" borderId="0" xfId="9" applyNumberFormat="1" applyFont="1" applyFill="1"/>
    <xf numFmtId="0" fontId="6" fillId="0" borderId="0" xfId="10"/>
    <xf numFmtId="0" fontId="36" fillId="3" borderId="0" xfId="10" applyFont="1" applyFill="1" applyAlignment="1">
      <alignment horizontal="left"/>
    </xf>
    <xf numFmtId="14" fontId="44" fillId="3" borderId="0" xfId="10" quotePrefix="1" applyNumberFormat="1" applyFont="1" applyFill="1" applyAlignment="1">
      <alignment horizontal="left" vertical="center"/>
    </xf>
    <xf numFmtId="0" fontId="44" fillId="3" borderId="0" xfId="10" applyFont="1" applyFill="1" applyAlignment="1"/>
    <xf numFmtId="0" fontId="36" fillId="3" borderId="0" xfId="10" applyFont="1" applyFill="1" applyAlignment="1"/>
    <xf numFmtId="0" fontId="36" fillId="3" borderId="0" xfId="10" applyFont="1" applyFill="1"/>
    <xf numFmtId="0" fontId="44" fillId="3" borderId="0" xfId="10" applyFont="1" applyFill="1" applyBorder="1" applyAlignment="1"/>
    <xf numFmtId="0" fontId="44" fillId="3" borderId="0" xfId="10" applyFont="1" applyFill="1" applyBorder="1" applyAlignment="1">
      <alignment wrapText="1"/>
    </xf>
    <xf numFmtId="0" fontId="31" fillId="3" borderId="10" xfId="10" applyFont="1" applyFill="1" applyBorder="1" applyAlignment="1">
      <alignment wrapText="1"/>
    </xf>
    <xf numFmtId="0" fontId="32" fillId="3" borderId="13" xfId="10" applyFont="1" applyFill="1" applyBorder="1" applyAlignment="1">
      <alignment wrapText="1"/>
    </xf>
    <xf numFmtId="0" fontId="32" fillId="3" borderId="15" xfId="10" applyFont="1" applyFill="1" applyBorder="1" applyAlignment="1">
      <alignment wrapText="1"/>
    </xf>
    <xf numFmtId="0" fontId="32" fillId="3" borderId="10" xfId="10" applyFont="1" applyFill="1" applyBorder="1" applyAlignment="1">
      <alignment wrapText="1"/>
    </xf>
    <xf numFmtId="0" fontId="31" fillId="3" borderId="13" xfId="10" applyFont="1" applyFill="1" applyBorder="1" applyAlignment="1">
      <alignment wrapText="1"/>
    </xf>
    <xf numFmtId="0" fontId="31" fillId="3" borderId="15" xfId="10" applyFont="1" applyFill="1" applyBorder="1" applyAlignment="1">
      <alignment wrapText="1"/>
    </xf>
    <xf numFmtId="0" fontId="36" fillId="3" borderId="0" xfId="10" applyFont="1" applyFill="1" applyBorder="1" applyAlignment="1">
      <alignment horizontal="left" vertical="center"/>
    </xf>
    <xf numFmtId="0" fontId="6" fillId="0" borderId="14" xfId="10" applyBorder="1"/>
    <xf numFmtId="0" fontId="6" fillId="0" borderId="0" xfId="10" applyBorder="1"/>
    <xf numFmtId="0" fontId="44" fillId="3" borderId="0" xfId="10" applyFont="1" applyFill="1" applyAlignment="1">
      <alignment horizontal="left" vertical="center"/>
    </xf>
    <xf numFmtId="0" fontId="27" fillId="0" borderId="14" xfId="10" applyFont="1" applyBorder="1"/>
    <xf numFmtId="0" fontId="27" fillId="0" borderId="0" xfId="10" applyFont="1"/>
    <xf numFmtId="0" fontId="36" fillId="3" borderId="0" xfId="10" applyFont="1" applyFill="1" applyAlignment="1">
      <alignment horizontal="left" vertical="center"/>
    </xf>
    <xf numFmtId="0" fontId="36" fillId="3" borderId="0" xfId="10" applyFont="1" applyFill="1" applyAlignment="1">
      <alignment horizontal="right"/>
    </xf>
    <xf numFmtId="0" fontId="31" fillId="3" borderId="10" xfId="10" applyFont="1" applyFill="1" applyBorder="1" applyAlignment="1"/>
    <xf numFmtId="3" fontId="36" fillId="3" borderId="0" xfId="10" applyNumberFormat="1" applyFont="1" applyFill="1"/>
    <xf numFmtId="0" fontId="31" fillId="3" borderId="0" xfId="10" applyFont="1" applyFill="1" applyBorder="1" applyAlignment="1"/>
    <xf numFmtId="0" fontId="21" fillId="2" borderId="0" xfId="10" applyFont="1" applyFill="1"/>
    <xf numFmtId="0" fontId="21" fillId="4" borderId="0" xfId="10" applyFont="1" applyFill="1"/>
    <xf numFmtId="0" fontId="21" fillId="0" borderId="0" xfId="10" applyFont="1" applyFill="1"/>
    <xf numFmtId="0" fontId="13" fillId="3" borderId="0" xfId="0" applyFont="1" applyFill="1"/>
    <xf numFmtId="10" fontId="13" fillId="3" borderId="0" xfId="0" applyNumberFormat="1" applyFont="1" applyFill="1"/>
    <xf numFmtId="0" fontId="13" fillId="3" borderId="0" xfId="0" applyFont="1" applyFill="1"/>
    <xf numFmtId="3" fontId="16" fillId="3" borderId="0" xfId="1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wrapText="1"/>
    </xf>
    <xf numFmtId="171" fontId="14" fillId="3" borderId="0" xfId="9" applyNumberFormat="1" applyFont="1" applyFill="1" applyBorder="1"/>
    <xf numFmtId="3" fontId="13" fillId="0" borderId="0" xfId="1" applyNumberFormat="1" applyFont="1" applyFill="1" applyBorder="1" applyAlignment="1">
      <alignment horizontal="right" vertical="top"/>
    </xf>
    <xf numFmtId="0" fontId="14" fillId="3" borderId="3" xfId="0" applyFont="1" applyFill="1" applyBorder="1" applyAlignment="1">
      <alignment horizontal="right" wrapText="1"/>
    </xf>
    <xf numFmtId="3" fontId="45" fillId="3" borderId="0" xfId="0" applyNumberFormat="1" applyFont="1" applyFill="1" applyBorder="1" applyAlignment="1">
      <alignment wrapText="1"/>
    </xf>
    <xf numFmtId="3" fontId="28" fillId="3" borderId="0" xfId="0" applyNumberFormat="1" applyFont="1" applyFill="1" applyAlignment="1"/>
    <xf numFmtId="3" fontId="45" fillId="3" borderId="4" xfId="0" applyNumberFormat="1" applyFont="1" applyFill="1" applyBorder="1" applyAlignment="1"/>
    <xf numFmtId="0" fontId="14" fillId="3" borderId="0" xfId="0" applyFont="1" applyFill="1" applyBorder="1" applyAlignment="1">
      <alignment wrapText="1"/>
    </xf>
    <xf numFmtId="3" fontId="28" fillId="3" borderId="0" xfId="9" applyNumberFormat="1" applyFont="1" applyFill="1" applyBorder="1" applyAlignment="1">
      <alignment horizontal="right" wrapText="1"/>
    </xf>
    <xf numFmtId="3" fontId="31" fillId="0" borderId="0" xfId="0" applyNumberFormat="1" applyFont="1" applyBorder="1"/>
    <xf numFmtId="3" fontId="32" fillId="3" borderId="0" xfId="0" applyNumberFormat="1" applyFont="1" applyFill="1" applyBorder="1" applyAlignment="1">
      <alignment wrapText="1"/>
    </xf>
    <xf numFmtId="3" fontId="32" fillId="3" borderId="2" xfId="0" applyNumberFormat="1" applyFont="1" applyFill="1" applyBorder="1" applyAlignment="1">
      <alignment wrapText="1"/>
    </xf>
    <xf numFmtId="3" fontId="31" fillId="3" borderId="0" xfId="0" applyNumberFormat="1" applyFont="1" applyFill="1" applyBorder="1" applyAlignment="1">
      <alignment wrapText="1"/>
    </xf>
    <xf numFmtId="3" fontId="32" fillId="3" borderId="0" xfId="0" applyNumberFormat="1" applyFont="1" applyFill="1" applyAlignment="1"/>
    <xf numFmtId="3" fontId="31" fillId="3" borderId="4" xfId="0" applyNumberFormat="1" applyFont="1" applyFill="1" applyBorder="1" applyAlignment="1"/>
    <xf numFmtId="3" fontId="14" fillId="3" borderId="0" xfId="0" applyNumberFormat="1" applyFont="1" applyFill="1" applyBorder="1" applyAlignment="1">
      <alignment wrapText="1"/>
    </xf>
    <xf numFmtId="170" fontId="14" fillId="2" borderId="0" xfId="9" applyNumberFormat="1" applyFont="1" applyFill="1" applyBorder="1" applyAlignment="1"/>
    <xf numFmtId="3" fontId="14" fillId="3" borderId="10" xfId="0" applyNumberFormat="1" applyFont="1" applyFill="1" applyBorder="1" applyAlignment="1">
      <alignment horizontal="right" wrapText="1"/>
    </xf>
    <xf numFmtId="10" fontId="14" fillId="3" borderId="0" xfId="0" applyNumberFormat="1" applyFont="1" applyFill="1"/>
    <xf numFmtId="3" fontId="36" fillId="3" borderId="0" xfId="10" applyNumberFormat="1" applyFont="1" applyFill="1" applyAlignment="1">
      <alignment horizontal="right"/>
    </xf>
    <xf numFmtId="3" fontId="36" fillId="3" borderId="14" xfId="10" applyNumberFormat="1" applyFont="1" applyFill="1" applyBorder="1"/>
    <xf numFmtId="10" fontId="36" fillId="3" borderId="16" xfId="8" applyNumberFormat="1" applyFont="1" applyFill="1" applyBorder="1"/>
    <xf numFmtId="3" fontId="35" fillId="3" borderId="14" xfId="10" applyNumberFormat="1" applyFont="1" applyFill="1" applyBorder="1" applyAlignment="1">
      <alignment horizontal="right"/>
    </xf>
    <xf numFmtId="172" fontId="35" fillId="3" borderId="16" xfId="10" applyNumberFormat="1" applyFont="1" applyFill="1" applyBorder="1" applyAlignment="1">
      <alignment horizontal="right"/>
    </xf>
    <xf numFmtId="174" fontId="31" fillId="3" borderId="0" xfId="0" applyNumberFormat="1" applyFont="1" applyFill="1" applyBorder="1" applyAlignment="1">
      <alignment wrapText="1"/>
    </xf>
    <xf numFmtId="0" fontId="13" fillId="3" borderId="1" xfId="0" applyFont="1" applyFill="1" applyBorder="1"/>
    <xf numFmtId="171" fontId="14" fillId="3" borderId="0" xfId="9" applyNumberFormat="1" applyFont="1" applyFill="1"/>
    <xf numFmtId="0" fontId="14" fillId="3" borderId="1" xfId="0" applyFont="1" applyFill="1" applyBorder="1"/>
    <xf numFmtId="0" fontId="16" fillId="3" borderId="0" xfId="0" applyFont="1" applyFill="1" applyBorder="1" applyAlignment="1">
      <alignment horizontal="left"/>
    </xf>
    <xf numFmtId="3" fontId="13" fillId="3" borderId="0" xfId="1" applyNumberFormat="1" applyFont="1" applyFill="1">
      <alignment horizontal="right" vertical="top"/>
    </xf>
    <xf numFmtId="0" fontId="14" fillId="3" borderId="3" xfId="0" applyFont="1" applyFill="1" applyBorder="1" applyAlignment="1"/>
    <xf numFmtId="171" fontId="13" fillId="2" borderId="4" xfId="9" applyNumberFormat="1" applyFont="1" applyFill="1" applyBorder="1" applyAlignment="1">
      <alignment horizontal="right"/>
    </xf>
    <xf numFmtId="3" fontId="13" fillId="2" borderId="4" xfId="0" applyNumberFormat="1" applyFont="1" applyFill="1" applyBorder="1"/>
    <xf numFmtId="3" fontId="17" fillId="0" borderId="2" xfId="16" applyNumberFormat="1" applyFont="1" applyFill="1" applyBorder="1" applyAlignment="1">
      <alignment horizontal="right"/>
    </xf>
    <xf numFmtId="3" fontId="53" fillId="0" borderId="0" xfId="16" applyNumberFormat="1" applyFont="1" applyFill="1" applyBorder="1" applyAlignment="1"/>
    <xf numFmtId="164" fontId="13" fillId="0" borderId="0" xfId="1" applyNumberFormat="1" applyFont="1" applyFill="1" applyBorder="1" applyAlignment="1">
      <alignment horizontal="right" vertical="center"/>
    </xf>
    <xf numFmtId="164" fontId="13" fillId="0" borderId="2" xfId="1" applyNumberFormat="1" applyFont="1" applyFill="1" applyBorder="1" applyAlignment="1">
      <alignment horizontal="right" vertical="center"/>
    </xf>
    <xf numFmtId="3" fontId="17" fillId="0" borderId="4" xfId="16" applyNumberFormat="1" applyFont="1" applyFill="1" applyBorder="1" applyAlignment="1"/>
    <xf numFmtId="164" fontId="13" fillId="0" borderId="4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18" applyFont="1" applyFill="1" applyBorder="1" applyAlignment="1">
      <alignment horizontal="right" wrapText="1"/>
    </xf>
    <xf numFmtId="3" fontId="17" fillId="0" borderId="0" xfId="0" applyNumberFormat="1" applyFont="1" applyFill="1" applyAlignment="1">
      <alignment horizontal="right"/>
    </xf>
    <xf numFmtId="0" fontId="28" fillId="0" borderId="0" xfId="0" applyFont="1" applyFill="1"/>
    <xf numFmtId="0" fontId="14" fillId="0" borderId="0" xfId="18" applyFont="1" applyFill="1" applyBorder="1" applyAlignment="1">
      <alignment vertical="top"/>
    </xf>
    <xf numFmtId="15" fontId="14" fillId="0" borderId="0" xfId="18" quotePrefix="1" applyNumberFormat="1" applyFont="1" applyFill="1" applyBorder="1" applyAlignment="1">
      <alignment horizontal="right"/>
    </xf>
    <xf numFmtId="167" fontId="13" fillId="0" borderId="0" xfId="5" applyNumberFormat="1" applyFont="1" applyFill="1" applyAlignment="1">
      <alignment horizontal="left"/>
    </xf>
    <xf numFmtId="167" fontId="13" fillId="0" borderId="0" xfId="5" quotePrefix="1" applyNumberFormat="1" applyFont="1" applyFill="1" applyAlignment="1">
      <alignment horizontal="left"/>
    </xf>
    <xf numFmtId="0" fontId="14" fillId="0" borderId="4" xfId="5" applyFont="1" applyFill="1" applyBorder="1" applyAlignment="1">
      <alignment horizontal="left"/>
    </xf>
    <xf numFmtId="3" fontId="53" fillId="0" borderId="0" xfId="0" applyNumberFormat="1" applyFont="1" applyFill="1" applyAlignment="1">
      <alignment horizontal="right"/>
    </xf>
    <xf numFmtId="0" fontId="13" fillId="0" borderId="0" xfId="5" applyFont="1" applyFill="1" applyBorder="1" applyAlignment="1">
      <alignment horizontal="left" vertical="center" indent="1"/>
    </xf>
    <xf numFmtId="0" fontId="13" fillId="0" borderId="2" xfId="5" applyFont="1" applyFill="1" applyBorder="1" applyAlignment="1">
      <alignment horizontal="left" vertical="center" indent="1"/>
    </xf>
    <xf numFmtId="0" fontId="14" fillId="0" borderId="4" xfId="5" applyFont="1" applyFill="1" applyBorder="1" applyAlignment="1">
      <alignment horizontal="left" vertical="center"/>
    </xf>
    <xf numFmtId="173" fontId="14" fillId="0" borderId="0" xfId="20" applyNumberFormat="1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6" fillId="0" borderId="0" xfId="0" applyFont="1" applyFill="1" applyAlignment="1">
      <alignment vertical="top"/>
    </xf>
    <xf numFmtId="14" fontId="14" fillId="2" borderId="3" xfId="0" applyNumberFormat="1" applyFont="1" applyFill="1" applyBorder="1" applyAlignment="1">
      <alignment horizontal="right"/>
    </xf>
    <xf numFmtId="14" fontId="14" fillId="3" borderId="3" xfId="0" applyNumberFormat="1" applyFont="1" applyFill="1" applyBorder="1" applyAlignment="1">
      <alignment horizontal="right"/>
    </xf>
    <xf numFmtId="3" fontId="17" fillId="0" borderId="0" xfId="16" applyNumberFormat="1" applyFont="1" applyFill="1" applyBorder="1" applyAlignment="1"/>
    <xf numFmtId="0" fontId="54" fillId="2" borderId="0" xfId="10" applyFont="1" applyFill="1"/>
    <xf numFmtId="0" fontId="23" fillId="3" borderId="0" xfId="10" applyFont="1" applyFill="1"/>
    <xf numFmtId="0" fontId="55" fillId="3" borderId="0" xfId="10" applyFont="1" applyFill="1" applyBorder="1" applyAlignment="1">
      <alignment horizontal="left"/>
    </xf>
    <xf numFmtId="0" fontId="23" fillId="3" borderId="0" xfId="10" applyFont="1" applyFill="1" applyBorder="1"/>
    <xf numFmtId="173" fontId="23" fillId="3" borderId="18" xfId="9" applyNumberFormat="1" applyFont="1" applyFill="1" applyBorder="1"/>
    <xf numFmtId="166" fontId="23" fillId="3" borderId="18" xfId="9" applyFont="1" applyFill="1" applyBorder="1"/>
    <xf numFmtId="0" fontId="55" fillId="3" borderId="19" xfId="10" applyFont="1" applyFill="1" applyBorder="1"/>
    <xf numFmtId="0" fontId="55" fillId="3" borderId="0" xfId="10" applyFont="1" applyFill="1"/>
    <xf numFmtId="0" fontId="23" fillId="3" borderId="19" xfId="10" applyFont="1" applyFill="1" applyBorder="1" applyAlignment="1"/>
    <xf numFmtId="0" fontId="23" fillId="3" borderId="19" xfId="10" quotePrefix="1" applyFont="1" applyFill="1" applyBorder="1"/>
    <xf numFmtId="173" fontId="23" fillId="3" borderId="20" xfId="9" applyNumberFormat="1" applyFont="1" applyFill="1" applyBorder="1"/>
    <xf numFmtId="173" fontId="23" fillId="3" borderId="21" xfId="9" applyNumberFormat="1" applyFont="1" applyFill="1" applyBorder="1"/>
    <xf numFmtId="173" fontId="23" fillId="3" borderId="22" xfId="9" applyNumberFormat="1" applyFont="1" applyFill="1" applyBorder="1"/>
    <xf numFmtId="0" fontId="23" fillId="3" borderId="22" xfId="10" applyFont="1" applyFill="1" applyBorder="1"/>
    <xf numFmtId="43" fontId="23" fillId="3" borderId="18" xfId="9" applyNumberFormat="1" applyFont="1" applyFill="1" applyBorder="1"/>
    <xf numFmtId="0" fontId="55" fillId="3" borderId="19" xfId="10" applyFont="1" applyFill="1" applyBorder="1" applyAlignment="1"/>
    <xf numFmtId="173" fontId="21" fillId="3" borderId="22" xfId="9" applyNumberFormat="1" applyFont="1" applyFill="1" applyBorder="1"/>
    <xf numFmtId="0" fontId="23" fillId="3" borderId="25" xfId="10" applyFont="1" applyFill="1" applyBorder="1" applyAlignment="1"/>
    <xf numFmtId="0" fontId="23" fillId="3" borderId="25" xfId="10" applyFont="1" applyFill="1" applyBorder="1"/>
    <xf numFmtId="173" fontId="23" fillId="3" borderId="26" xfId="9" applyNumberFormat="1" applyFont="1" applyFill="1" applyBorder="1"/>
    <xf numFmtId="173" fontId="23" fillId="3" borderId="27" xfId="9" applyNumberFormat="1" applyFont="1" applyFill="1" applyBorder="1"/>
    <xf numFmtId="166" fontId="23" fillId="3" borderId="27" xfId="9" applyFont="1" applyFill="1" applyBorder="1"/>
    <xf numFmtId="43" fontId="23" fillId="3" borderId="27" xfId="9" applyNumberFormat="1" applyFont="1" applyFill="1" applyBorder="1"/>
    <xf numFmtId="0" fontId="54" fillId="2" borderId="0" xfId="0" applyFont="1" applyFill="1"/>
    <xf numFmtId="14" fontId="14" fillId="3" borderId="3" xfId="0" applyNumberFormat="1" applyFont="1" applyFill="1" applyBorder="1" applyAlignment="1">
      <alignment horizontal="left"/>
    </xf>
    <xf numFmtId="0" fontId="14" fillId="3" borderId="3" xfId="10" applyFont="1" applyFill="1" applyBorder="1" applyAlignment="1">
      <alignment horizontal="left" wrapText="1"/>
    </xf>
    <xf numFmtId="175" fontId="14" fillId="2" borderId="3" xfId="10" applyNumberFormat="1" applyFont="1" applyFill="1" applyBorder="1" applyAlignment="1">
      <alignment horizontal="right"/>
    </xf>
    <xf numFmtId="175" fontId="14" fillId="2" borderId="3" xfId="10" applyNumberFormat="1" applyFont="1" applyFill="1" applyBorder="1" applyAlignment="1">
      <alignment horizontal="right" vertical="top" wrapText="1"/>
    </xf>
    <xf numFmtId="0" fontId="13" fillId="3" borderId="0" xfId="10" applyFont="1" applyFill="1" applyBorder="1" applyAlignment="1">
      <alignment horizontal="left"/>
    </xf>
    <xf numFmtId="3" fontId="13" fillId="3" borderId="0" xfId="10" applyNumberFormat="1" applyFont="1" applyFill="1" applyBorder="1" applyAlignment="1">
      <alignment vertical="top" wrapText="1"/>
    </xf>
    <xf numFmtId="0" fontId="13" fillId="3" borderId="0" xfId="10" applyFont="1" applyFill="1" applyBorder="1" applyAlignment="1">
      <alignment horizontal="left" wrapText="1"/>
    </xf>
    <xf numFmtId="0" fontId="13" fillId="3" borderId="2" xfId="10" applyFont="1" applyFill="1" applyBorder="1" applyAlignment="1">
      <alignment horizontal="left"/>
    </xf>
    <xf numFmtId="0" fontId="14" fillId="3" borderId="2" xfId="10" applyFont="1" applyFill="1" applyBorder="1" applyAlignment="1">
      <alignment horizontal="left"/>
    </xf>
    <xf numFmtId="3" fontId="14" fillId="3" borderId="2" xfId="10" applyNumberFormat="1" applyFont="1" applyFill="1" applyBorder="1" applyAlignment="1">
      <alignment vertical="top" wrapText="1"/>
    </xf>
    <xf numFmtId="0" fontId="14" fillId="6" borderId="0" xfId="0" applyFont="1" applyFill="1" applyAlignment="1">
      <alignment horizontal="center" vertical="center"/>
    </xf>
    <xf numFmtId="14" fontId="6" fillId="0" borderId="0" xfId="10" applyNumberFormat="1"/>
    <xf numFmtId="14" fontId="13" fillId="3" borderId="0" xfId="0" applyNumberFormat="1" applyFont="1" applyFill="1"/>
    <xf numFmtId="14" fontId="13" fillId="2" borderId="0" xfId="0" applyNumberFormat="1" applyFont="1" applyFill="1"/>
    <xf numFmtId="0" fontId="14" fillId="6" borderId="0" xfId="0" applyFont="1" applyFill="1" applyAlignment="1">
      <alignment horizontal="right" vertical="center"/>
    </xf>
    <xf numFmtId="0" fontId="14" fillId="3" borderId="0" xfId="0" applyFont="1" applyFill="1"/>
    <xf numFmtId="0" fontId="23" fillId="3" borderId="18" xfId="0" applyFont="1" applyFill="1" applyBorder="1"/>
    <xf numFmtId="0" fontId="55" fillId="3" borderId="19" xfId="0" applyFont="1" applyFill="1" applyBorder="1"/>
    <xf numFmtId="0" fontId="23" fillId="3" borderId="19" xfId="0" applyFont="1" applyFill="1" applyBorder="1"/>
    <xf numFmtId="0" fontId="23" fillId="3" borderId="19" xfId="0" quotePrefix="1" applyFont="1" applyFill="1" applyBorder="1"/>
    <xf numFmtId="0" fontId="23" fillId="3" borderId="22" xfId="0" applyFont="1" applyFill="1" applyBorder="1"/>
    <xf numFmtId="0" fontId="23" fillId="3" borderId="25" xfId="0" applyFont="1" applyFill="1" applyBorder="1"/>
    <xf numFmtId="2" fontId="23" fillId="3" borderId="27" xfId="0" applyNumberFormat="1" applyFont="1" applyFill="1" applyBorder="1"/>
    <xf numFmtId="173" fontId="55" fillId="3" borderId="17" xfId="0" applyNumberFormat="1" applyFont="1" applyFill="1" applyBorder="1"/>
    <xf numFmtId="3" fontId="28" fillId="3" borderId="0" xfId="9" applyNumberFormat="1" applyFont="1" applyFill="1" applyBorder="1" applyAlignment="1">
      <alignment horizontal="right"/>
    </xf>
    <xf numFmtId="3" fontId="32" fillId="0" borderId="0" xfId="0" applyNumberFormat="1" applyFont="1" applyBorder="1"/>
    <xf numFmtId="0" fontId="13" fillId="3" borderId="0" xfId="0" applyFont="1" applyFill="1"/>
    <xf numFmtId="0" fontId="13" fillId="0" borderId="0" xfId="0" applyFont="1" applyFill="1"/>
    <xf numFmtId="3" fontId="13" fillId="3" borderId="0" xfId="21" applyNumberFormat="1" applyFont="1" applyFill="1"/>
    <xf numFmtId="3" fontId="13" fillId="3" borderId="0" xfId="5" applyNumberFormat="1" applyFont="1" applyFill="1">
      <alignment horizontal="left" vertical="top"/>
    </xf>
    <xf numFmtId="3" fontId="36" fillId="3" borderId="0" xfId="21" applyNumberFormat="1" applyFont="1" applyFill="1"/>
    <xf numFmtId="3" fontId="16" fillId="3" borderId="0" xfId="1" applyNumberFormat="1" applyFont="1" applyFill="1">
      <alignment horizontal="right" vertical="top"/>
    </xf>
    <xf numFmtId="3" fontId="13" fillId="3" borderId="0" xfId="1" applyNumberFormat="1" applyFont="1" applyFill="1" applyAlignment="1">
      <alignment horizontal="right"/>
    </xf>
    <xf numFmtId="0" fontId="14" fillId="0" borderId="3" xfId="0" applyFont="1" applyBorder="1" applyAlignment="1">
      <alignment horizontal="right" wrapText="1"/>
    </xf>
    <xf numFmtId="3" fontId="13" fillId="0" borderId="0" xfId="11" applyNumberFormat="1" applyFont="1"/>
    <xf numFmtId="3" fontId="14" fillId="0" borderId="4" xfId="11" applyNumberFormat="1" applyFont="1" applyBorder="1"/>
    <xf numFmtId="3" fontId="14" fillId="0" borderId="0" xfId="11" applyNumberFormat="1" applyFont="1"/>
    <xf numFmtId="3" fontId="14" fillId="2" borderId="0" xfId="11" applyNumberFormat="1" applyFont="1" applyFill="1"/>
    <xf numFmtId="0" fontId="13" fillId="2" borderId="0" xfId="5" applyFont="1" applyFill="1">
      <alignment horizontal="left" vertical="top"/>
    </xf>
    <xf numFmtId="171" fontId="13" fillId="2" borderId="0" xfId="9" applyNumberFormat="1" applyFont="1" applyFill="1" applyAlignment="1">
      <alignment horizontal="left" vertical="top"/>
    </xf>
    <xf numFmtId="0" fontId="13" fillId="2" borderId="5" xfId="5" applyFont="1" applyFill="1" applyBorder="1">
      <alignment horizontal="left" vertical="top"/>
    </xf>
    <xf numFmtId="49" fontId="31" fillId="0" borderId="0" xfId="23" applyNumberFormat="1" applyFont="1" applyAlignment="1">
      <alignment wrapText="1"/>
    </xf>
    <xf numFmtId="0" fontId="14" fillId="0" borderId="4" xfId="18" applyFont="1" applyBorder="1" applyAlignment="1">
      <alignment horizontal="right" wrapText="1"/>
    </xf>
    <xf numFmtId="0" fontId="14" fillId="0" borderId="0" xfId="18" applyFont="1" applyAlignment="1">
      <alignment horizontal="right" wrapText="1"/>
    </xf>
    <xf numFmtId="0" fontId="31" fillId="0" borderId="4" xfId="22" applyFont="1" applyBorder="1" applyAlignment="1">
      <alignment horizontal="right" wrapText="1"/>
    </xf>
    <xf numFmtId="0" fontId="31" fillId="0" borderId="0" xfId="22" applyFont="1" applyAlignment="1">
      <alignment horizontal="right" wrapText="1"/>
    </xf>
    <xf numFmtId="0" fontId="32" fillId="0" borderId="0" xfId="22" applyFont="1" applyAlignment="1">
      <alignment wrapText="1"/>
    </xf>
    <xf numFmtId="1" fontId="32" fillId="0" borderId="0" xfId="22" applyNumberFormat="1" applyFont="1"/>
    <xf numFmtId="3" fontId="53" fillId="0" borderId="0" xfId="23" applyFont="1" applyAlignment="1">
      <alignment horizontal="right"/>
    </xf>
    <xf numFmtId="1" fontId="31" fillId="0" borderId="0" xfId="22" applyNumberFormat="1" applyFont="1"/>
    <xf numFmtId="0" fontId="32" fillId="0" borderId="0" xfId="22" applyFont="1" applyAlignment="1">
      <alignment horizontal="left" wrapText="1" indent="1"/>
    </xf>
    <xf numFmtId="1" fontId="53" fillId="0" borderId="0" xfId="24" applyNumberFormat="1" applyFont="1"/>
    <xf numFmtId="0" fontId="32" fillId="0" borderId="0" xfId="22" applyFont="1"/>
    <xf numFmtId="0" fontId="31" fillId="0" borderId="4" xfId="22" applyFont="1" applyBorder="1"/>
    <xf numFmtId="1" fontId="32" fillId="0" borderId="4" xfId="24" applyNumberFormat="1" applyFont="1" applyBorder="1"/>
    <xf numFmtId="1" fontId="32" fillId="0" borderId="0" xfId="24" applyNumberFormat="1" applyFont="1"/>
    <xf numFmtId="3" fontId="53" fillId="0" borderId="4" xfId="23" applyFont="1" applyBorder="1" applyAlignment="1">
      <alignment horizontal="right"/>
    </xf>
    <xf numFmtId="0" fontId="31" fillId="0" borderId="0" xfId="22" applyFont="1"/>
    <xf numFmtId="0" fontId="13" fillId="0" borderId="0" xfId="25" applyFont="1"/>
    <xf numFmtId="0" fontId="32" fillId="0" borderId="0" xfId="25" applyFont="1"/>
    <xf numFmtId="0" fontId="14" fillId="0" borderId="2" xfId="18" applyFont="1" applyBorder="1" applyAlignment="1">
      <alignment horizontal="right" wrapText="1"/>
    </xf>
    <xf numFmtId="0" fontId="31" fillId="0" borderId="2" xfId="22" applyFont="1" applyBorder="1" applyAlignment="1">
      <alignment horizontal="right" wrapText="1"/>
    </xf>
    <xf numFmtId="3" fontId="13" fillId="3" borderId="10" xfId="0" applyNumberFormat="1" applyFont="1" applyFill="1" applyBorder="1" applyAlignment="1">
      <alignment horizontal="right" wrapText="1"/>
    </xf>
    <xf numFmtId="10" fontId="35" fillId="3" borderId="0" xfId="10" applyNumberFormat="1" applyFont="1" applyFill="1" applyBorder="1"/>
    <xf numFmtId="0" fontId="57" fillId="0" borderId="0" xfId="0" applyFont="1"/>
    <xf numFmtId="0" fontId="57" fillId="0" borderId="0" xfId="0" applyFont="1" applyAlignment="1">
      <alignment horizontal="left" wrapText="1"/>
    </xf>
    <xf numFmtId="0" fontId="57" fillId="0" borderId="0" xfId="0" applyFont="1" applyAlignment="1">
      <alignment horizontal="left" wrapText="1" indent="1"/>
    </xf>
    <xf numFmtId="0" fontId="58" fillId="0" borderId="0" xfId="0" applyFont="1"/>
    <xf numFmtId="0" fontId="58" fillId="2" borderId="0" xfId="0" applyFont="1" applyFill="1"/>
    <xf numFmtId="0" fontId="58" fillId="0" borderId="0" xfId="0" applyFont="1" applyAlignment="1">
      <alignment horizontal="left" indent="1"/>
    </xf>
    <xf numFmtId="0" fontId="13" fillId="3" borderId="0" xfId="0" applyFont="1" applyFill="1" applyBorder="1" applyAlignment="1">
      <alignment horizontal="left" wrapText="1"/>
    </xf>
    <xf numFmtId="10" fontId="13" fillId="2" borderId="0" xfId="0" applyNumberFormat="1" applyFont="1" applyFill="1" applyBorder="1" applyAlignment="1">
      <alignment horizontal="right"/>
    </xf>
    <xf numFmtId="0" fontId="17" fillId="3" borderId="29" xfId="0" applyFont="1" applyFill="1" applyBorder="1" applyAlignment="1">
      <alignment vertical="top"/>
    </xf>
    <xf numFmtId="0" fontId="14" fillId="3" borderId="29" xfId="0" applyFont="1" applyFill="1" applyBorder="1" applyAlignment="1">
      <alignment vertical="top"/>
    </xf>
    <xf numFmtId="177" fontId="13" fillId="3" borderId="0" xfId="26" applyNumberFormat="1" applyFont="1" applyFill="1" applyBorder="1" applyAlignment="1">
      <alignment horizontal="right"/>
    </xf>
    <xf numFmtId="1" fontId="13" fillId="3" borderId="0" xfId="0" applyNumberFormat="1" applyFont="1" applyFill="1"/>
    <xf numFmtId="0" fontId="13" fillId="3" borderId="0" xfId="27" applyFont="1" applyFill="1"/>
    <xf numFmtId="0" fontId="14" fillId="3" borderId="0" xfId="27" applyFont="1" applyFill="1"/>
    <xf numFmtId="0" fontId="13" fillId="3" borderId="30" xfId="27" applyFont="1" applyFill="1" applyBorder="1"/>
    <xf numFmtId="0" fontId="13" fillId="3" borderId="30" xfId="0" applyFont="1" applyFill="1" applyBorder="1"/>
    <xf numFmtId="3" fontId="13" fillId="3" borderId="30" xfId="0" applyNumberFormat="1" applyFont="1" applyFill="1" applyBorder="1"/>
    <xf numFmtId="10" fontId="13" fillId="3" borderId="0" xfId="28" applyNumberFormat="1" applyFont="1" applyFill="1"/>
    <xf numFmtId="10" fontId="13" fillId="3" borderId="30" xfId="28" applyNumberFormat="1" applyFont="1" applyFill="1" applyBorder="1"/>
    <xf numFmtId="1" fontId="13" fillId="2" borderId="4" xfId="0" applyNumberFormat="1" applyFont="1" applyFill="1" applyBorder="1" applyAlignment="1">
      <alignment horizontal="right"/>
    </xf>
    <xf numFmtId="3" fontId="14" fillId="3" borderId="0" xfId="9" applyNumberFormat="1" applyFont="1" applyFill="1" applyBorder="1" applyAlignment="1">
      <alignment horizontal="right" wrapText="1"/>
    </xf>
    <xf numFmtId="0" fontId="14" fillId="3" borderId="0" xfId="0" applyFont="1" applyFill="1" applyBorder="1" applyAlignment="1"/>
    <xf numFmtId="3" fontId="14" fillId="0" borderId="0" xfId="0" applyNumberFormat="1" applyFont="1" applyFill="1" applyBorder="1" applyAlignment="1">
      <alignment horizontal="right"/>
    </xf>
    <xf numFmtId="0" fontId="19" fillId="7" borderId="6" xfId="0" applyFont="1" applyFill="1" applyBorder="1" applyAlignment="1">
      <alignment horizontal="left"/>
    </xf>
    <xf numFmtId="0" fontId="20" fillId="7" borderId="6" xfId="0" applyFont="1" applyFill="1" applyBorder="1" applyAlignment="1">
      <alignment horizontal="center"/>
    </xf>
    <xf numFmtId="0" fontId="56" fillId="7" borderId="6" xfId="0" applyFont="1" applyFill="1" applyBorder="1" applyAlignment="1">
      <alignment horizontal="right"/>
    </xf>
    <xf numFmtId="0" fontId="20" fillId="7" borderId="0" xfId="0" applyFont="1" applyFill="1" applyAlignment="1">
      <alignment horizontal="center"/>
    </xf>
    <xf numFmtId="0" fontId="20" fillId="7" borderId="0" xfId="0" applyFont="1" applyFill="1"/>
    <xf numFmtId="0" fontId="20" fillId="7" borderId="0" xfId="0" applyFont="1" applyFill="1" applyAlignment="1">
      <alignment horizontal="right"/>
    </xf>
    <xf numFmtId="0" fontId="60" fillId="4" borderId="0" xfId="0" applyFont="1" applyFill="1" applyAlignment="1">
      <alignment horizontal="right"/>
    </xf>
    <xf numFmtId="0" fontId="13" fillId="2" borderId="0" xfId="0" applyFont="1" applyFill="1" applyBorder="1"/>
    <xf numFmtId="9" fontId="13" fillId="2" borderId="0" xfId="0" applyNumberFormat="1" applyFont="1" applyFill="1" applyBorder="1" applyAlignment="1">
      <alignment horizontal="right"/>
    </xf>
    <xf numFmtId="0" fontId="0" fillId="0" borderId="0" xfId="0" applyFill="1"/>
    <xf numFmtId="170" fontId="13" fillId="2" borderId="0" xfId="0" applyNumberFormat="1" applyFont="1" applyFill="1" applyBorder="1" applyAlignment="1">
      <alignment horizontal="right"/>
    </xf>
    <xf numFmtId="0" fontId="14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9" fontId="13" fillId="3" borderId="0" xfId="0" applyNumberFormat="1" applyFont="1" applyFill="1" applyAlignment="1">
      <alignment horizontal="right"/>
    </xf>
    <xf numFmtId="3" fontId="13" fillId="0" borderId="0" xfId="0" applyNumberFormat="1" applyFont="1" applyFill="1" applyBorder="1" applyAlignment="1"/>
    <xf numFmtId="9" fontId="13" fillId="2" borderId="0" xfId="0" applyNumberFormat="1" applyFont="1" applyFill="1" applyBorder="1" applyAlignment="1">
      <alignment horizontal="center"/>
    </xf>
    <xf numFmtId="14" fontId="13" fillId="0" borderId="4" xfId="0" applyNumberFormat="1" applyFont="1" applyFill="1" applyBorder="1" applyAlignment="1">
      <alignment horizontal="right"/>
    </xf>
    <xf numFmtId="14" fontId="14" fillId="0" borderId="3" xfId="0" applyNumberFormat="1" applyFont="1" applyFill="1" applyBorder="1" applyAlignment="1">
      <alignment horizontal="right"/>
    </xf>
    <xf numFmtId="14" fontId="13" fillId="0" borderId="3" xfId="0" applyNumberFormat="1" applyFont="1" applyFill="1" applyBorder="1" applyAlignment="1">
      <alignment horizontal="right"/>
    </xf>
    <xf numFmtId="3" fontId="13" fillId="0" borderId="0" xfId="11" applyNumberFormat="1" applyFont="1" applyFill="1"/>
    <xf numFmtId="0" fontId="13" fillId="3" borderId="0" xfId="0" applyFont="1" applyFill="1"/>
    <xf numFmtId="3" fontId="13" fillId="0" borderId="0" xfId="0" applyNumberFormat="1" applyFont="1" applyFill="1"/>
    <xf numFmtId="0" fontId="13" fillId="0" borderId="0" xfId="5" applyFont="1" applyFill="1">
      <alignment horizontal="left" vertical="top"/>
    </xf>
    <xf numFmtId="0" fontId="13" fillId="0" borderId="0" xfId="5" applyFont="1" applyFill="1" applyAlignment="1">
      <alignment horizontal="right" vertical="top" wrapText="1"/>
    </xf>
    <xf numFmtId="0" fontId="13" fillId="0" borderId="0" xfId="5" applyFont="1" applyFill="1" applyBorder="1" applyAlignment="1">
      <alignment horizontal="right" vertical="top"/>
    </xf>
    <xf numFmtId="168" fontId="13" fillId="0" borderId="0" xfId="6" applyFont="1" applyFill="1" applyAlignment="1">
      <alignment vertical="top"/>
    </xf>
    <xf numFmtId="169" fontId="46" fillId="0" borderId="0" xfId="1" applyFont="1" applyFill="1">
      <alignment horizontal="right" vertical="top"/>
    </xf>
    <xf numFmtId="169" fontId="48" fillId="0" borderId="0" xfId="1" applyFont="1" applyFill="1">
      <alignment horizontal="right" vertical="top"/>
    </xf>
    <xf numFmtId="169" fontId="13" fillId="0" borderId="0" xfId="1" applyFont="1" applyFill="1" applyAlignment="1">
      <alignment horizontal="left" vertical="top"/>
    </xf>
    <xf numFmtId="3" fontId="32" fillId="0" borderId="0" xfId="0" applyNumberFormat="1" applyFont="1" applyFill="1" applyAlignment="1">
      <alignment horizontal="right"/>
    </xf>
    <xf numFmtId="164" fontId="13" fillId="0" borderId="0" xfId="5" applyNumberFormat="1" applyFont="1" applyFill="1">
      <alignment horizontal="left" vertical="top"/>
    </xf>
    <xf numFmtId="0" fontId="14" fillId="0" borderId="0" xfId="5" applyFont="1" applyFill="1">
      <alignment horizontal="left" vertical="top"/>
    </xf>
    <xf numFmtId="0" fontId="45" fillId="0" borderId="0" xfId="5" applyFont="1" applyFill="1">
      <alignment horizontal="left" vertical="top"/>
    </xf>
    <xf numFmtId="0" fontId="32" fillId="0" borderId="0" xfId="5" applyFont="1" applyFill="1">
      <alignment horizontal="left" vertical="top"/>
    </xf>
    <xf numFmtId="168" fontId="13" fillId="0" borderId="0" xfId="6" applyFont="1" applyFill="1" applyAlignment="1">
      <alignment horizontal="right"/>
    </xf>
    <xf numFmtId="168" fontId="14" fillId="0" borderId="0" xfId="6" applyFont="1" applyFill="1" applyAlignment="1">
      <alignment horizontal="right"/>
    </xf>
    <xf numFmtId="167" fontId="14" fillId="0" borderId="1" xfId="7" applyNumberFormat="1" applyFont="1" applyFill="1" applyBorder="1"/>
    <xf numFmtId="168" fontId="14" fillId="0" borderId="1" xfId="6" applyFont="1" applyFill="1" applyBorder="1" applyAlignment="1">
      <alignment horizontal="right"/>
    </xf>
    <xf numFmtId="0" fontId="14" fillId="0" borderId="1" xfId="2" applyFont="1" applyFill="1" applyBorder="1" applyAlignment="1">
      <alignment horizontal="right"/>
    </xf>
    <xf numFmtId="0" fontId="13" fillId="0" borderId="1" xfId="2" applyFont="1" applyFill="1" applyBorder="1" applyAlignment="1">
      <alignment horizontal="right"/>
    </xf>
    <xf numFmtId="0" fontId="14" fillId="0" borderId="0" xfId="2" applyFont="1" applyFill="1" applyAlignment="1">
      <alignment horizontal="right"/>
    </xf>
    <xf numFmtId="164" fontId="14" fillId="0" borderId="0" xfId="4" applyNumberFormat="1" applyFont="1" applyFill="1"/>
    <xf numFmtId="167" fontId="14" fillId="0" borderId="0" xfId="7" applyNumberFormat="1" applyFont="1" applyFill="1"/>
    <xf numFmtId="0" fontId="13" fillId="0" borderId="0" xfId="2" applyFont="1" applyFill="1" applyAlignment="1">
      <alignment horizontal="right"/>
    </xf>
    <xf numFmtId="169" fontId="14" fillId="0" borderId="0" xfId="1" applyFont="1" applyFill="1">
      <alignment horizontal="right" vertical="top"/>
    </xf>
    <xf numFmtId="169" fontId="13" fillId="0" borderId="0" xfId="1" applyFont="1" applyFill="1">
      <alignment horizontal="right" vertical="top"/>
    </xf>
    <xf numFmtId="3" fontId="14" fillId="0" borderId="0" xfId="0" applyNumberFormat="1" applyFont="1" applyFill="1" applyAlignment="1">
      <alignment horizontal="right"/>
    </xf>
    <xf numFmtId="0" fontId="13" fillId="0" borderId="0" xfId="5" applyFont="1" applyFill="1" applyAlignment="1">
      <alignment horizontal="left" vertical="top" wrapText="1"/>
    </xf>
    <xf numFmtId="169" fontId="18" fillId="0" borderId="0" xfId="1" applyFont="1" applyFill="1" applyAlignment="1">
      <alignment horizontal="left" vertical="top"/>
    </xf>
    <xf numFmtId="169" fontId="47" fillId="0" borderId="0" xfId="1" applyFont="1" applyFill="1">
      <alignment horizontal="right" vertical="top"/>
    </xf>
    <xf numFmtId="164" fontId="14" fillId="0" borderId="0" xfId="5" applyNumberFormat="1" applyFont="1" applyFill="1" applyBorder="1">
      <alignment horizontal="left" vertical="top"/>
    </xf>
    <xf numFmtId="164" fontId="16" fillId="0" borderId="0" xfId="5" applyNumberFormat="1" applyFont="1" applyFill="1">
      <alignment horizontal="left" vertical="top"/>
    </xf>
    <xf numFmtId="169" fontId="16" fillId="0" borderId="0" xfId="1" applyFont="1" applyFill="1" applyAlignment="1">
      <alignment horizontal="left" vertical="top"/>
    </xf>
    <xf numFmtId="0" fontId="16" fillId="0" borderId="0" xfId="5" applyFont="1" applyFill="1">
      <alignment horizontal="left" vertical="top"/>
    </xf>
    <xf numFmtId="0" fontId="16" fillId="0" borderId="0" xfId="5" applyFont="1" applyFill="1" applyAlignment="1">
      <alignment horizontal="left" vertical="top" wrapText="1"/>
    </xf>
    <xf numFmtId="169" fontId="33" fillId="0" borderId="0" xfId="1" applyFont="1" applyFill="1">
      <alignment horizontal="right" vertical="top"/>
    </xf>
    <xf numFmtId="169" fontId="16" fillId="0" borderId="0" xfId="1" applyFont="1" applyFill="1" applyBorder="1" applyAlignment="1">
      <alignment horizontal="left" vertical="top"/>
    </xf>
    <xf numFmtId="0" fontId="43" fillId="0" borderId="0" xfId="5" applyFont="1" applyFill="1" applyBorder="1">
      <alignment horizontal="left" vertical="top"/>
    </xf>
    <xf numFmtId="0" fontId="16" fillId="0" borderId="0" xfId="5" applyFont="1" applyFill="1" applyBorder="1" applyAlignment="1">
      <alignment horizontal="left" vertical="top" wrapText="1"/>
    </xf>
    <xf numFmtId="3" fontId="43" fillId="0" borderId="0" xfId="0" applyNumberFormat="1" applyFont="1" applyFill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169" fontId="61" fillId="0" borderId="0" xfId="1" applyFont="1" applyFill="1">
      <alignment horizontal="right" vertical="top"/>
    </xf>
    <xf numFmtId="169" fontId="14" fillId="0" borderId="0" xfId="1" applyFont="1" applyFill="1" applyBorder="1" applyAlignment="1">
      <alignment horizontal="left" vertical="top"/>
    </xf>
    <xf numFmtId="3" fontId="13" fillId="0" borderId="0" xfId="0" applyNumberFormat="1" applyFont="1" applyFill="1" applyBorder="1" applyAlignment="1">
      <alignment horizontal="right"/>
    </xf>
    <xf numFmtId="3" fontId="13" fillId="0" borderId="0" xfId="9" applyNumberFormat="1" applyFont="1" applyFill="1" applyBorder="1" applyAlignment="1"/>
    <xf numFmtId="3" fontId="13" fillId="0" borderId="0" xfId="0" applyNumberFormat="1" applyFont="1" applyFill="1" applyBorder="1"/>
    <xf numFmtId="10" fontId="13" fillId="0" borderId="0" xfId="0" applyNumberFormat="1" applyFont="1" applyFill="1" applyBorder="1"/>
    <xf numFmtId="171" fontId="13" fillId="3" borderId="0" xfId="9" applyNumberFormat="1" applyFont="1" applyFill="1" applyBorder="1"/>
    <xf numFmtId="10" fontId="36" fillId="0" borderId="0" xfId="8" applyNumberFormat="1" applyFont="1" applyFill="1"/>
    <xf numFmtId="10" fontId="36" fillId="0" borderId="0" xfId="10" applyNumberFormat="1" applyFont="1" applyFill="1" applyBorder="1"/>
    <xf numFmtId="0" fontId="36" fillId="0" borderId="0" xfId="10" applyFont="1" applyFill="1" applyAlignment="1">
      <alignment horizontal="left" vertical="center"/>
    </xf>
    <xf numFmtId="0" fontId="14" fillId="0" borderId="0" xfId="0" applyFont="1" applyFill="1" applyBorder="1" applyAlignment="1">
      <alignment horizontal="right" wrapText="1"/>
    </xf>
    <xf numFmtId="0" fontId="31" fillId="3" borderId="0" xfId="0" applyFont="1" applyFill="1" applyAlignment="1">
      <alignment wrapText="1"/>
    </xf>
    <xf numFmtId="3" fontId="36" fillId="3" borderId="14" xfId="9" applyNumberFormat="1" applyFont="1" applyFill="1" applyBorder="1" applyAlignment="1">
      <alignment horizontal="right"/>
    </xf>
    <xf numFmtId="0" fontId="13" fillId="3" borderId="0" xfId="0" applyFont="1" applyFill="1"/>
    <xf numFmtId="10" fontId="62" fillId="0" borderId="0" xfId="0" applyNumberFormat="1" applyFont="1" applyAlignment="1">
      <alignment wrapText="1"/>
    </xf>
    <xf numFmtId="0" fontId="36" fillId="0" borderId="0" xfId="10" quotePrefix="1" applyFont="1" applyBorder="1" applyAlignment="1">
      <alignment vertical="center" wrapText="1"/>
    </xf>
    <xf numFmtId="0" fontId="36" fillId="0" borderId="0" xfId="10" quotePrefix="1" applyFont="1" applyAlignment="1">
      <alignment vertical="center" wrapText="1"/>
    </xf>
    <xf numFmtId="3" fontId="63" fillId="0" borderId="0" xfId="0" applyNumberFormat="1" applyFont="1" applyFill="1" applyBorder="1" applyAlignment="1">
      <alignment wrapText="1"/>
    </xf>
    <xf numFmtId="170" fontId="36" fillId="0" borderId="0" xfId="0" applyNumberFormat="1" applyFont="1" applyFill="1" applyAlignment="1">
      <alignment horizontal="right" vertical="center" wrapText="1"/>
    </xf>
    <xf numFmtId="170" fontId="13" fillId="0" borderId="0" xfId="8" applyNumberFormat="1" applyFont="1" applyFill="1" applyAlignment="1">
      <alignment vertical="center"/>
    </xf>
    <xf numFmtId="0" fontId="13" fillId="0" borderId="0" xfId="0" applyFont="1" applyFill="1" applyBorder="1" applyAlignment="1">
      <alignment horizontal="left" wrapText="1"/>
    </xf>
    <xf numFmtId="173" fontId="23" fillId="0" borderId="23" xfId="9" applyNumberFormat="1" applyFont="1" applyFill="1" applyBorder="1"/>
    <xf numFmtId="173" fontId="23" fillId="0" borderId="17" xfId="9" applyNumberFormat="1" applyFont="1" applyFill="1" applyBorder="1"/>
    <xf numFmtId="10" fontId="13" fillId="8" borderId="0" xfId="0" applyNumberFormat="1" applyFont="1" applyFill="1"/>
    <xf numFmtId="0" fontId="13" fillId="8" borderId="0" xfId="0" applyFont="1" applyFill="1"/>
    <xf numFmtId="178" fontId="23" fillId="3" borderId="0" xfId="10" applyNumberFormat="1" applyFont="1" applyFill="1"/>
    <xf numFmtId="170" fontId="23" fillId="0" borderId="18" xfId="8" applyNumberFormat="1" applyFont="1" applyFill="1" applyBorder="1"/>
    <xf numFmtId="170" fontId="23" fillId="0" borderId="18" xfId="8" applyNumberFormat="1" applyFont="1" applyBorder="1"/>
    <xf numFmtId="173" fontId="23" fillId="0" borderId="23" xfId="9" applyNumberFormat="1" applyFont="1" applyBorder="1"/>
    <xf numFmtId="173" fontId="23" fillId="0" borderId="17" xfId="9" applyNumberFormat="1" applyFont="1" applyBorder="1"/>
    <xf numFmtId="170" fontId="55" fillId="0" borderId="24" xfId="8" applyNumberFormat="1" applyFont="1" applyFill="1" applyBorder="1"/>
    <xf numFmtId="173" fontId="23" fillId="0" borderId="20" xfId="9" applyNumberFormat="1" applyFont="1" applyFill="1" applyBorder="1"/>
    <xf numFmtId="173" fontId="23" fillId="0" borderId="22" xfId="9" applyNumberFormat="1" applyFont="1" applyFill="1" applyBorder="1"/>
    <xf numFmtId="43" fontId="23" fillId="0" borderId="22" xfId="9" applyNumberFormat="1" applyFont="1" applyFill="1" applyBorder="1"/>
    <xf numFmtId="173" fontId="23" fillId="0" borderId="18" xfId="9" applyNumberFormat="1" applyFont="1" applyFill="1" applyBorder="1"/>
    <xf numFmtId="173" fontId="55" fillId="0" borderId="28" xfId="9" applyNumberFormat="1" applyFont="1" applyFill="1" applyBorder="1"/>
    <xf numFmtId="173" fontId="55" fillId="0" borderId="28" xfId="9" applyNumberFormat="1" applyFont="1" applyBorder="1"/>
    <xf numFmtId="2" fontId="55" fillId="3" borderId="24" xfId="0" applyNumberFormat="1" applyFont="1" applyFill="1" applyBorder="1"/>
    <xf numFmtId="170" fontId="55" fillId="0" borderId="24" xfId="8" applyNumberFormat="1" applyFont="1" applyBorder="1"/>
    <xf numFmtId="173" fontId="23" fillId="0" borderId="18" xfId="9" applyNumberFormat="1" applyFont="1" applyBorder="1"/>
    <xf numFmtId="43" fontId="23" fillId="0" borderId="18" xfId="9" applyNumberFormat="1" applyFont="1" applyFill="1" applyBorder="1"/>
    <xf numFmtId="166" fontId="23" fillId="0" borderId="18" xfId="9" applyFont="1" applyFill="1" applyBorder="1"/>
    <xf numFmtId="0" fontId="23" fillId="0" borderId="18" xfId="0" applyFont="1" applyFill="1" applyBorder="1"/>
    <xf numFmtId="43" fontId="23" fillId="0" borderId="23" xfId="9" applyNumberFormat="1" applyFont="1" applyBorder="1"/>
    <xf numFmtId="43" fontId="23" fillId="0" borderId="23" xfId="9" applyNumberFormat="1" applyFont="1" applyFill="1" applyBorder="1"/>
    <xf numFmtId="0" fontId="55" fillId="0" borderId="0" xfId="10" applyFont="1" applyFill="1" applyBorder="1" applyAlignment="1">
      <alignment horizontal="left"/>
    </xf>
    <xf numFmtId="3" fontId="14" fillId="3" borderId="3" xfId="0" applyNumberFormat="1" applyFont="1" applyFill="1" applyBorder="1" applyAlignment="1">
      <alignment horizontal="right" vertical="top" wrapText="1"/>
    </xf>
    <xf numFmtId="3" fontId="13" fillId="3" borderId="3" xfId="0" applyNumberFormat="1" applyFont="1" applyFill="1" applyBorder="1" applyAlignment="1">
      <alignment horizontal="right" vertical="top" wrapText="1"/>
    </xf>
    <xf numFmtId="179" fontId="31" fillId="3" borderId="0" xfId="0" applyNumberFormat="1" applyFont="1" applyFill="1"/>
    <xf numFmtId="179" fontId="32" fillId="3" borderId="0" xfId="0" applyNumberFormat="1" applyFont="1" applyFill="1"/>
    <xf numFmtId="179" fontId="14" fillId="3" borderId="0" xfId="0" applyNumberFormat="1" applyFont="1" applyFill="1"/>
    <xf numFmtId="179" fontId="31" fillId="3" borderId="1" xfId="0" applyNumberFormat="1" applyFont="1" applyFill="1" applyBorder="1"/>
    <xf numFmtId="179" fontId="32" fillId="3" borderId="1" xfId="0" applyNumberFormat="1" applyFont="1" applyFill="1" applyBorder="1"/>
    <xf numFmtId="3" fontId="13" fillId="3" borderId="0" xfId="0" applyNumberFormat="1" applyFont="1" applyFill="1" applyBorder="1" applyAlignment="1">
      <alignment horizontal="right" vertical="top" wrapText="1"/>
    </xf>
    <xf numFmtId="3" fontId="13" fillId="3" borderId="0" xfId="0" applyNumberFormat="1" applyFont="1" applyFill="1" applyBorder="1" applyAlignment="1">
      <alignment horizontal="right" vertical="center" wrapText="1"/>
    </xf>
    <xf numFmtId="171" fontId="13" fillId="3" borderId="0" xfId="9" applyNumberFormat="1" applyFont="1" applyFill="1" applyBorder="1" applyAlignment="1"/>
    <xf numFmtId="3" fontId="13" fillId="3" borderId="0" xfId="9" applyNumberFormat="1" applyFont="1" applyFill="1" applyBorder="1"/>
    <xf numFmtId="171" fontId="13" fillId="3" borderId="0" xfId="9" applyNumberFormat="1" applyFont="1" applyFill="1"/>
    <xf numFmtId="170" fontId="13" fillId="3" borderId="0" xfId="8" applyNumberFormat="1" applyFont="1" applyFill="1"/>
    <xf numFmtId="14" fontId="14" fillId="2" borderId="3" xfId="0" applyNumberFormat="1" applyFont="1" applyFill="1" applyBorder="1" applyAlignment="1">
      <alignment horizontal="right" wrapText="1"/>
    </xf>
    <xf numFmtId="0" fontId="23" fillId="3" borderId="31" xfId="10" applyFont="1" applyFill="1" applyBorder="1" applyAlignment="1">
      <alignment wrapText="1"/>
    </xf>
    <xf numFmtId="0" fontId="23" fillId="3" borderId="31" xfId="0" applyFont="1" applyFill="1" applyBorder="1" applyAlignment="1">
      <alignment wrapText="1"/>
    </xf>
    <xf numFmtId="0" fontId="23" fillId="3" borderId="31" xfId="0" applyFont="1" applyFill="1" applyBorder="1" applyAlignment="1">
      <alignment vertical="center" wrapText="1"/>
    </xf>
    <xf numFmtId="0" fontId="23" fillId="3" borderId="31" xfId="0" applyFont="1" applyFill="1" applyBorder="1"/>
    <xf numFmtId="0" fontId="23" fillId="3" borderId="31" xfId="0" quotePrefix="1" applyFont="1" applyFill="1" applyBorder="1"/>
    <xf numFmtId="0" fontId="55" fillId="3" borderId="31" xfId="0" applyFont="1" applyFill="1" applyBorder="1"/>
    <xf numFmtId="0" fontId="23" fillId="3" borderId="31" xfId="10" applyFont="1" applyFill="1" applyBorder="1" applyAlignment="1">
      <alignment vertical="center" wrapText="1"/>
    </xf>
    <xf numFmtId="0" fontId="23" fillId="3" borderId="31" xfId="10" applyFont="1" applyFill="1" applyBorder="1"/>
    <xf numFmtId="0" fontId="23" fillId="3" borderId="31" xfId="10" quotePrefix="1" applyFont="1" applyFill="1" applyBorder="1"/>
    <xf numFmtId="0" fontId="23" fillId="3" borderId="31" xfId="10" applyFont="1" applyFill="1" applyBorder="1" applyAlignment="1"/>
    <xf numFmtId="0" fontId="55" fillId="3" borderId="31" xfId="10" applyFont="1" applyFill="1" applyBorder="1" applyAlignment="1"/>
    <xf numFmtId="0" fontId="55" fillId="3" borderId="31" xfId="10" applyFont="1" applyFill="1" applyBorder="1"/>
    <xf numFmtId="0" fontId="13" fillId="2" borderId="32" xfId="0" applyFont="1" applyFill="1" applyBorder="1"/>
    <xf numFmtId="0" fontId="14" fillId="0" borderId="33" xfId="0" applyFont="1" applyBorder="1"/>
    <xf numFmtId="179" fontId="31" fillId="3" borderId="33" xfId="0" applyNumberFormat="1" applyFont="1" applyFill="1" applyBorder="1"/>
    <xf numFmtId="179" fontId="32" fillId="3" borderId="33" xfId="0" applyNumberFormat="1" applyFont="1" applyFill="1" applyBorder="1"/>
    <xf numFmtId="3" fontId="13" fillId="3" borderId="2" xfId="10" applyNumberFormat="1" applyFont="1" applyFill="1" applyBorder="1" applyAlignment="1">
      <alignment vertical="top" wrapText="1"/>
    </xf>
    <xf numFmtId="0" fontId="14" fillId="0" borderId="0" xfId="0" applyFont="1" applyBorder="1" applyAlignment="1">
      <alignment horizontal="right" wrapText="1"/>
    </xf>
    <xf numFmtId="3" fontId="13" fillId="0" borderId="0" xfId="11" applyNumberFormat="1" applyFont="1" applyBorder="1"/>
    <xf numFmtId="3" fontId="13" fillId="2" borderId="0" xfId="11" applyNumberFormat="1" applyFont="1" applyFill="1" applyBorder="1"/>
    <xf numFmtId="0" fontId="13" fillId="3" borderId="0" xfId="0" applyFont="1" applyFill="1" applyAlignment="1">
      <alignment horizontal="left" wrapText="1"/>
    </xf>
    <xf numFmtId="0" fontId="13" fillId="3" borderId="0" xfId="0" applyFont="1" applyFill="1" applyAlignment="1"/>
    <xf numFmtId="168" fontId="14" fillId="0" borderId="0" xfId="6" applyFont="1" applyFill="1" applyAlignment="1">
      <alignment horizontal="center"/>
    </xf>
    <xf numFmtId="0" fontId="31" fillId="0" borderId="0" xfId="22" applyFont="1" applyAlignment="1">
      <alignment horizontal="left" wrapText="1"/>
    </xf>
    <xf numFmtId="0" fontId="13" fillId="2" borderId="0" xfId="0" applyFont="1" applyFill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3" fontId="14" fillId="2" borderId="3" xfId="0" applyNumberFormat="1" applyFont="1" applyFill="1" applyBorder="1" applyAlignment="1">
      <alignment horizontal="right" wrapText="1"/>
    </xf>
    <xf numFmtId="0" fontId="31" fillId="3" borderId="0" xfId="0" applyFont="1" applyFill="1" applyBorder="1" applyAlignment="1"/>
    <xf numFmtId="164" fontId="13" fillId="2" borderId="0" xfId="0" applyNumberFormat="1" applyFont="1" applyFill="1"/>
    <xf numFmtId="0" fontId="16" fillId="0" borderId="0" xfId="0" applyFont="1" applyFill="1"/>
    <xf numFmtId="0" fontId="31" fillId="0" borderId="4" xfId="22" applyFont="1" applyFill="1" applyBorder="1" applyAlignment="1">
      <alignment horizontal="right" wrapText="1"/>
    </xf>
    <xf numFmtId="0" fontId="31" fillId="0" borderId="0" xfId="22" applyFont="1" applyFill="1" applyAlignment="1">
      <alignment horizontal="right" wrapText="1"/>
    </xf>
    <xf numFmtId="3" fontId="53" fillId="0" borderId="0" xfId="23" applyFont="1" applyFill="1" applyAlignment="1">
      <alignment horizontal="right"/>
    </xf>
    <xf numFmtId="3" fontId="17" fillId="0" borderId="4" xfId="23" applyFont="1" applyFill="1" applyBorder="1" applyAlignment="1">
      <alignment horizontal="right"/>
    </xf>
    <xf numFmtId="1" fontId="32" fillId="0" borderId="0" xfId="24" applyNumberFormat="1" applyFont="1" applyFill="1"/>
    <xf numFmtId="0" fontId="32" fillId="0" borderId="0" xfId="25" applyFont="1" applyFill="1"/>
    <xf numFmtId="164" fontId="14" fillId="0" borderId="33" xfId="5" applyNumberFormat="1" applyFont="1" applyFill="1" applyBorder="1">
      <alignment horizontal="left" vertical="top"/>
    </xf>
    <xf numFmtId="169" fontId="13" fillId="0" borderId="33" xfId="1" applyFont="1" applyFill="1" applyBorder="1" applyAlignment="1">
      <alignment horizontal="left" vertical="top"/>
    </xf>
    <xf numFmtId="0" fontId="14" fillId="0" borderId="33" xfId="5" applyFont="1" applyFill="1" applyBorder="1">
      <alignment horizontal="left" vertical="top"/>
    </xf>
    <xf numFmtId="0" fontId="13" fillId="0" borderId="33" xfId="5" applyFont="1" applyFill="1" applyBorder="1" applyAlignment="1">
      <alignment horizontal="left" vertical="top" wrapText="1"/>
    </xf>
    <xf numFmtId="3" fontId="14" fillId="0" borderId="33" xfId="0" applyNumberFormat="1" applyFont="1" applyFill="1" applyBorder="1" applyAlignment="1">
      <alignment horizontal="right"/>
    </xf>
    <xf numFmtId="3" fontId="32" fillId="0" borderId="33" xfId="0" applyNumberFormat="1" applyFont="1" applyFill="1" applyBorder="1" applyAlignment="1">
      <alignment horizontal="right"/>
    </xf>
    <xf numFmtId="169" fontId="14" fillId="0" borderId="33" xfId="1" applyFont="1" applyFill="1" applyBorder="1" applyAlignment="1">
      <alignment horizontal="left" vertical="top"/>
    </xf>
    <xf numFmtId="0" fontId="14" fillId="0" borderId="33" xfId="5" applyFont="1" applyFill="1" applyBorder="1" applyAlignment="1">
      <alignment horizontal="left" vertical="top" wrapText="1"/>
    </xf>
    <xf numFmtId="3" fontId="13" fillId="0" borderId="33" xfId="0" applyNumberFormat="1" applyFont="1" applyFill="1" applyBorder="1" applyAlignment="1">
      <alignment horizontal="right"/>
    </xf>
    <xf numFmtId="164" fontId="16" fillId="0" borderId="33" xfId="5" applyNumberFormat="1" applyFont="1" applyFill="1" applyBorder="1">
      <alignment horizontal="left" vertical="top"/>
    </xf>
    <xf numFmtId="169" fontId="16" fillId="0" borderId="33" xfId="1" applyFont="1" applyFill="1" applyBorder="1" applyAlignment="1">
      <alignment horizontal="left" vertical="top"/>
    </xf>
    <xf numFmtId="0" fontId="16" fillId="0" borderId="33" xfId="5" applyFont="1" applyFill="1" applyBorder="1">
      <alignment horizontal="left" vertical="top"/>
    </xf>
    <xf numFmtId="0" fontId="16" fillId="0" borderId="33" xfId="5" applyFont="1" applyFill="1" applyBorder="1" applyAlignment="1">
      <alignment horizontal="left" vertical="top" wrapText="1"/>
    </xf>
    <xf numFmtId="3" fontId="43" fillId="0" borderId="33" xfId="0" applyNumberFormat="1" applyFont="1" applyFill="1" applyBorder="1" applyAlignment="1">
      <alignment horizontal="right"/>
    </xf>
    <xf numFmtId="3" fontId="16" fillId="0" borderId="33" xfId="0" applyNumberFormat="1" applyFont="1" applyFill="1" applyBorder="1" applyAlignment="1">
      <alignment horizontal="right"/>
    </xf>
    <xf numFmtId="0" fontId="23" fillId="3" borderId="34" xfId="0" applyFont="1" applyFill="1" applyBorder="1" applyAlignment="1">
      <alignment vertical="center" wrapText="1"/>
    </xf>
    <xf numFmtId="0" fontId="23" fillId="3" borderId="34" xfId="10" applyFont="1" applyFill="1" applyBorder="1" applyAlignment="1">
      <alignment vertical="center" wrapText="1"/>
    </xf>
    <xf numFmtId="0" fontId="35" fillId="0" borderId="35" xfId="10" applyFont="1" applyBorder="1" applyAlignment="1">
      <alignment vertical="center"/>
    </xf>
    <xf numFmtId="10" fontId="35" fillId="0" borderId="35" xfId="14" applyNumberFormat="1" applyFont="1" applyBorder="1" applyAlignment="1">
      <alignment vertical="center" wrapText="1"/>
    </xf>
    <xf numFmtId="10" fontId="35" fillId="0" borderId="35" xfId="14" applyNumberFormat="1" applyFont="1" applyBorder="1" applyAlignment="1">
      <alignment horizontal="right" vertical="center" wrapText="1"/>
    </xf>
    <xf numFmtId="10" fontId="14" fillId="2" borderId="35" xfId="14" applyNumberFormat="1" applyFont="1" applyFill="1" applyBorder="1" applyAlignment="1">
      <alignment vertical="center"/>
    </xf>
    <xf numFmtId="0" fontId="35" fillId="0" borderId="35" xfId="10" applyFont="1" applyBorder="1" applyAlignment="1">
      <alignment vertical="center" wrapText="1"/>
    </xf>
    <xf numFmtId="0" fontId="13" fillId="2" borderId="0" xfId="0" applyFont="1" applyFill="1" applyBorder="1" applyAlignment="1">
      <alignment horizontal="left" vertical="top" wrapText="1"/>
    </xf>
    <xf numFmtId="3" fontId="13" fillId="3" borderId="0" xfId="0" applyNumberFormat="1" applyFont="1" applyFill="1" applyAlignment="1">
      <alignment horizontal="right"/>
    </xf>
    <xf numFmtId="3" fontId="28" fillId="3" borderId="0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3" fillId="3" borderId="1" xfId="1" applyNumberFormat="1" applyFont="1" applyFill="1" applyBorder="1">
      <alignment horizontal="right" vertical="top"/>
    </xf>
    <xf numFmtId="3" fontId="45" fillId="3" borderId="0" xfId="0" applyNumberFormat="1" applyFont="1" applyFill="1" applyBorder="1" applyAlignment="1">
      <alignment horizontal="right"/>
    </xf>
    <xf numFmtId="3" fontId="14" fillId="3" borderId="8" xfId="0" applyNumberFormat="1" applyFont="1" applyFill="1" applyBorder="1" applyAlignment="1">
      <alignment horizontal="right"/>
    </xf>
    <xf numFmtId="0" fontId="14" fillId="3" borderId="3" xfId="0" applyFont="1" applyFill="1" applyBorder="1" applyAlignment="1">
      <alignment horizontal="right"/>
    </xf>
    <xf numFmtId="3" fontId="13" fillId="2" borderId="0" xfId="0" applyNumberFormat="1" applyFont="1" applyFill="1" applyBorder="1" applyAlignment="1">
      <alignment horizontal="right" vertical="top" wrapText="1"/>
    </xf>
    <xf numFmtId="3" fontId="13" fillId="2" borderId="0" xfId="0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Border="1" applyAlignment="1">
      <alignment horizontal="center"/>
    </xf>
    <xf numFmtId="171" fontId="36" fillId="3" borderId="0" xfId="9" applyNumberFormat="1" applyFont="1" applyFill="1" applyAlignment="1">
      <alignment horizontal="right"/>
    </xf>
    <xf numFmtId="0" fontId="13" fillId="0" borderId="0" xfId="10" applyFont="1" applyFill="1"/>
    <xf numFmtId="3" fontId="6" fillId="0" borderId="0" xfId="10" applyNumberFormat="1" applyFill="1"/>
    <xf numFmtId="0" fontId="13" fillId="2" borderId="36" xfId="0" applyFont="1" applyFill="1" applyBorder="1" applyAlignment="1">
      <alignment horizontal="left" vertical="top" wrapText="1"/>
    </xf>
    <xf numFmtId="43" fontId="55" fillId="3" borderId="18" xfId="0" applyNumberFormat="1" applyFont="1" applyFill="1" applyBorder="1"/>
    <xf numFmtId="171" fontId="23" fillId="3" borderId="0" xfId="9" applyNumberFormat="1" applyFont="1" applyFill="1"/>
    <xf numFmtId="0" fontId="13" fillId="3" borderId="0" xfId="0" applyFont="1" applyFill="1" applyAlignment="1">
      <alignment horizontal="left" wrapText="1"/>
    </xf>
    <xf numFmtId="38" fontId="14" fillId="3" borderId="29" xfId="9" applyNumberFormat="1" applyFont="1" applyFill="1" applyBorder="1" applyAlignment="1">
      <alignment horizontal="center"/>
    </xf>
    <xf numFmtId="0" fontId="14" fillId="3" borderId="5" xfId="0" applyFont="1" applyFill="1" applyBorder="1" applyAlignment="1">
      <alignment horizontal="left" wrapText="1"/>
    </xf>
    <xf numFmtId="0" fontId="13" fillId="3" borderId="0" xfId="0" applyFont="1" applyFill="1" applyAlignment="1"/>
    <xf numFmtId="171" fontId="13" fillId="3" borderId="0" xfId="9" applyNumberFormat="1" applyFont="1" applyFill="1" applyBorder="1" applyAlignment="1">
      <alignment horizontal="left" wrapText="1"/>
    </xf>
    <xf numFmtId="164" fontId="14" fillId="0" borderId="0" xfId="5" applyNumberFormat="1" applyFont="1" applyFill="1" applyAlignment="1">
      <alignment horizontal="left" vertical="top"/>
    </xf>
    <xf numFmtId="168" fontId="14" fillId="0" borderId="0" xfId="6" applyFont="1" applyFill="1" applyAlignment="1">
      <alignment horizontal="center"/>
    </xf>
    <xf numFmtId="167" fontId="14" fillId="0" borderId="1" xfId="4" applyFont="1" applyFill="1" applyBorder="1" applyAlignment="1">
      <alignment horizontal="left"/>
    </xf>
    <xf numFmtId="0" fontId="31" fillId="0" borderId="0" xfId="22" applyFont="1" applyAlignment="1">
      <alignment horizontal="left" wrapText="1"/>
    </xf>
    <xf numFmtId="0" fontId="31" fillId="0" borderId="2" xfId="22" applyFont="1" applyBorder="1" applyAlignment="1">
      <alignment horizontal="left" wrapText="1"/>
    </xf>
    <xf numFmtId="49" fontId="31" fillId="0" borderId="2" xfId="23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/>
    </xf>
    <xf numFmtId="0" fontId="28" fillId="2" borderId="0" xfId="0" applyFont="1" applyFill="1" applyBorder="1" applyAlignment="1">
      <alignment horizontal="left" vertical="top" wrapText="1"/>
    </xf>
    <xf numFmtId="0" fontId="28" fillId="0" borderId="0" xfId="0" applyFont="1" applyAlignment="1"/>
    <xf numFmtId="0" fontId="13" fillId="3" borderId="0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center" wrapText="1"/>
    </xf>
    <xf numFmtId="49" fontId="13" fillId="2" borderId="0" xfId="0" quotePrefix="1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3" fontId="14" fillId="2" borderId="0" xfId="0" applyNumberFormat="1" applyFont="1" applyFill="1" applyBorder="1" applyAlignment="1">
      <alignment horizontal="right" wrapText="1"/>
    </xf>
    <xf numFmtId="3" fontId="14" fillId="2" borderId="3" xfId="0" applyNumberFormat="1" applyFont="1" applyFill="1" applyBorder="1" applyAlignment="1">
      <alignment horizontal="right" wrapText="1"/>
    </xf>
    <xf numFmtId="169" fontId="26" fillId="0" borderId="0" xfId="1" applyFont="1" applyFill="1" applyAlignment="1">
      <alignment horizontal="center" vertical="top"/>
    </xf>
    <xf numFmtId="0" fontId="31" fillId="3" borderId="0" xfId="0" applyFont="1" applyFill="1" applyBorder="1" applyAlignment="1"/>
    <xf numFmtId="0" fontId="44" fillId="3" borderId="0" xfId="10" applyFont="1" applyFill="1" applyBorder="1" applyAlignment="1">
      <alignment horizontal="center" wrapText="1"/>
    </xf>
    <xf numFmtId="0" fontId="44" fillId="3" borderId="0" xfId="10" applyFont="1" applyFill="1" applyBorder="1" applyAlignment="1">
      <alignment horizontal="center"/>
    </xf>
    <xf numFmtId="0" fontId="42" fillId="2" borderId="0" xfId="15" applyFill="1"/>
    <xf numFmtId="0" fontId="65" fillId="3" borderId="0" xfId="15" applyFont="1" applyFill="1" applyAlignment="1">
      <alignment horizontal="right"/>
    </xf>
  </cellXfs>
  <cellStyles count="55">
    <cellStyle name="Comma 2" xfId="51" xr:uid="{7341957A-FEFE-4A5A-96DA-069CE735C205}"/>
    <cellStyle name="EY0dp" xfId="1" xr:uid="{00000000-0005-0000-0000-000000000000}"/>
    <cellStyle name="EYColumnHeading" xfId="2" xr:uid="{00000000-0005-0000-0000-000001000000}"/>
    <cellStyle name="EYnumber" xfId="3" xr:uid="{00000000-0005-0000-0000-000002000000}"/>
    <cellStyle name="EYnumber 2" xfId="29" xr:uid="{B3543623-4886-41C2-882F-14191126EA26}"/>
    <cellStyle name="EYSheetHeader1" xfId="4" xr:uid="{00000000-0005-0000-0000-000003000000}"/>
    <cellStyle name="EYtext" xfId="5" xr:uid="{00000000-0005-0000-0000-000004000000}"/>
    <cellStyle name="greyed 2" xfId="12" xr:uid="{00000000-0005-0000-0000-000005000000}"/>
    <cellStyle name="greyed 2 2" xfId="32" xr:uid="{3ED60A27-B518-4B0C-AB5C-A395DE78BC3E}"/>
    <cellStyle name="Hyperkobling" xfId="15" builtinId="8"/>
    <cellStyle name="Komma" xfId="9" builtinId="3"/>
    <cellStyle name="Komma 10" xfId="40" xr:uid="{3CB23E3E-0269-4BF6-A4BD-10DCADEEEC77}"/>
    <cellStyle name="Komma 2" xfId="11" xr:uid="{00000000-0005-0000-0000-000008000000}"/>
    <cellStyle name="Komma 2 2" xfId="20" xr:uid="{DD14034E-5729-447A-9B6B-3544BE262134}"/>
    <cellStyle name="Komma 2 2 2" xfId="34" xr:uid="{E757B90B-BF4E-4EF7-96C4-C7A7B12B5247}"/>
    <cellStyle name="Komma 2 3" xfId="31" xr:uid="{AFAF0DBE-E3BC-459C-817A-E1891A96AB31}"/>
    <cellStyle name="Komma 3" xfId="30" xr:uid="{BDE07366-17A6-49A4-8B58-6F2FD0501049}"/>
    <cellStyle name="Komma 3 9" xfId="24" xr:uid="{67080B29-4E49-4BEB-B933-29E92AA0EFCD}"/>
    <cellStyle name="Komma 4" xfId="46" xr:uid="{2EAA00C4-7FC8-4BFC-A2B2-F38170F1100F}"/>
    <cellStyle name="Komma 4 10" xfId="21" xr:uid="{957B1D5C-A20A-4FA6-99B2-D259F076072A}"/>
    <cellStyle name="Komma 5" xfId="41" xr:uid="{1CB5F71E-875E-4964-9587-B8CCF368AF55}"/>
    <cellStyle name="Normal" xfId="0" builtinId="0"/>
    <cellStyle name="Normal 15" xfId="52" xr:uid="{74FCBC91-B4CE-4246-B63D-BB4FF1833CDC}"/>
    <cellStyle name="Normal 2" xfId="10" xr:uid="{00000000-0005-0000-0000-00000A000000}"/>
    <cellStyle name="Normal 2 2" xfId="27" xr:uid="{EE764F1F-BD2E-4D30-87C1-8F80FC3043C4}"/>
    <cellStyle name="Normal 21" xfId="44" xr:uid="{81D6C0B2-4325-4F29-A1EA-1B0583F154AB}"/>
    <cellStyle name="Normal 3" xfId="37" xr:uid="{09C28FE6-0FB4-4C3F-93B2-5077E7B6C518}"/>
    <cellStyle name="Normal 3 2" xfId="38" xr:uid="{4889447C-AC99-433A-899A-4AE9B6DEEDE5}"/>
    <cellStyle name="Normal 3 3" xfId="19" xr:uid="{2659E545-534F-4D48-8291-72CAF117C2C1}"/>
    <cellStyle name="Normal 31" xfId="23" xr:uid="{3725D79F-8E29-4BD0-B0CA-05CD6A9A4832}"/>
    <cellStyle name="Normal 35" xfId="54" xr:uid="{68813EFA-AE6F-4570-A51C-DDB68455C143}"/>
    <cellStyle name="Normal 4" xfId="42" xr:uid="{A346597C-DC6F-467C-A0D6-C89557C41245}"/>
    <cellStyle name="Normal 4 10" xfId="49" xr:uid="{27163CFF-4421-48C9-B042-98057A65EF56}"/>
    <cellStyle name="Normal 4 2" xfId="43" xr:uid="{2B8095A2-96EC-4B74-88F3-14696C5832C6}"/>
    <cellStyle name="Normal 4 2 2" xfId="17" xr:uid="{CA7DAD77-7041-42F1-BE0A-360DFC19A35B}"/>
    <cellStyle name="Normal 4 2 2 2 2" xfId="48" xr:uid="{930AE1F7-99EA-4D37-88F1-D76F2A21A7B0}"/>
    <cellStyle name="Normal 4 2 2 3" xfId="22" xr:uid="{DCC15930-8E9C-4299-AA94-9B5B12106BBA}"/>
    <cellStyle name="Normal 4 2 2 3 2" xfId="35" xr:uid="{BFB620AA-F1C8-427C-B5EA-1B4075B5D0A2}"/>
    <cellStyle name="Normal 4 6" xfId="47" xr:uid="{80B28553-A755-42FD-A6E7-9C4621952382}"/>
    <cellStyle name="Normal 4 7" xfId="50" xr:uid="{B1573249-5AA9-47CC-8B3D-FB3DC1263FFC}"/>
    <cellStyle name="Normal 54" xfId="39" xr:uid="{17E4C7C0-00B9-4F61-BB40-58D8298FD537}"/>
    <cellStyle name="Normal 6" xfId="45" xr:uid="{1F4F6A80-6021-4E5D-912B-E24EE93909A3}"/>
    <cellStyle name="Normal 6 2 3" xfId="25" xr:uid="{80F4B0FB-F6AE-4EC6-9335-A391C9C5FF28}"/>
    <cellStyle name="Normal 6 2 3 2" xfId="36" xr:uid="{A23B67DF-6EF9-461A-96D9-2D2B14F3E4E1}"/>
    <cellStyle name="Normal_Eksempelregnskap Sparebank 1 Gruppen 20051207" xfId="6" xr:uid="{00000000-0005-0000-0000-00000B000000}"/>
    <cellStyle name="Normal_Kopi av bearbeidet notemal pr 280907 begge grupper vs 4" xfId="18" xr:uid="{96BA124E-1451-4FA8-8EA2-8C2ADA8C113D}"/>
    <cellStyle name="Normal_Note 5 til 7" xfId="16" xr:uid="{01DD925E-ADC4-4C01-AE35-FEECC1274607}"/>
    <cellStyle name="Normal_Transaction Foundations Workbook" xfId="7" xr:uid="{00000000-0005-0000-0000-00000D000000}"/>
    <cellStyle name="Prosent" xfId="8" builtinId="5"/>
    <cellStyle name="Prosent 2" xfId="13" xr:uid="{00000000-0005-0000-0000-000010000000}"/>
    <cellStyle name="Prosent 2 3" xfId="28" xr:uid="{47C685D4-4316-40F8-8765-0093357EBD3E}"/>
    <cellStyle name="Prosent 3" xfId="14" xr:uid="{00000000-0005-0000-0000-000011000000}"/>
    <cellStyle name="Prosent 3 2" xfId="33" xr:uid="{8081E2ED-D27E-49CC-A14E-0CF5252DF82D}"/>
    <cellStyle name="Tusenskille [0]" xfId="26" builtinId="6"/>
    <cellStyle name="Vanlig" xfId="53" xr:uid="{E9137101-1348-4B04-BA13-E27FD80668AB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00FF"/>
      <color rgb="FFDC0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3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REGNSKAPSRAPPORTER/Dagsbalansen/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37997/FINANPAK/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4"/>
  <sheetViews>
    <sheetView showGridLines="0" tabSelected="1" zoomScale="90" zoomScaleNormal="90" workbookViewId="0"/>
  </sheetViews>
  <sheetFormatPr baseColWidth="10" defaultColWidth="11" defaultRowHeight="12.75"/>
  <cols>
    <col min="1" max="1" width="9.625" style="101" customWidth="1"/>
    <col min="2" max="2" width="92.625" style="101" bestFit="1" customWidth="1"/>
    <col min="3" max="3" width="17.25" style="101" customWidth="1"/>
    <col min="4" max="4" width="18.875" style="101" customWidth="1"/>
    <col min="56" max="16384" width="11" style="101"/>
  </cols>
  <sheetData>
    <row r="1" spans="1:4" ht="23.25">
      <c r="A1" s="462" t="s">
        <v>0</v>
      </c>
      <c r="B1" s="463"/>
      <c r="C1" s="463"/>
      <c r="D1" s="464" t="s">
        <v>1</v>
      </c>
    </row>
    <row r="2" spans="1:4">
      <c r="A2" s="465" t="s">
        <v>2</v>
      </c>
      <c r="B2" s="466" t="s">
        <v>3</v>
      </c>
      <c r="C2" s="467"/>
      <c r="D2" s="467" t="s">
        <v>780</v>
      </c>
    </row>
    <row r="3" spans="1:4" ht="15">
      <c r="A3" s="102"/>
      <c r="B3" s="223" t="s">
        <v>4</v>
      </c>
      <c r="C3" s="103"/>
      <c r="D3" s="103"/>
    </row>
    <row r="4" spans="1:4">
      <c r="A4" s="249">
        <v>1</v>
      </c>
      <c r="B4" s="105" t="s">
        <v>5</v>
      </c>
      <c r="C4" s="468"/>
      <c r="D4" s="104" t="s">
        <v>6</v>
      </c>
    </row>
    <row r="5" spans="1:4">
      <c r="A5" s="250">
        <v>2</v>
      </c>
      <c r="B5" s="99" t="s">
        <v>7</v>
      </c>
      <c r="C5" s="100"/>
      <c r="D5" s="100" t="s">
        <v>6</v>
      </c>
    </row>
    <row r="6" spans="1:4">
      <c r="A6" s="249">
        <v>3</v>
      </c>
      <c r="B6" s="105" t="s">
        <v>8</v>
      </c>
      <c r="C6" s="104"/>
      <c r="D6" s="104" t="s">
        <v>6</v>
      </c>
    </row>
    <row r="7" spans="1:4">
      <c r="A7" s="250">
        <v>4</v>
      </c>
      <c r="B7" s="101" t="s">
        <v>9</v>
      </c>
      <c r="C7" s="100"/>
      <c r="D7" s="100" t="s">
        <v>6</v>
      </c>
    </row>
    <row r="8" spans="1:4">
      <c r="A8" s="249">
        <v>5</v>
      </c>
      <c r="B8" s="105" t="s">
        <v>10</v>
      </c>
      <c r="C8" s="104"/>
      <c r="D8" s="104" t="s">
        <v>11</v>
      </c>
    </row>
    <row r="9" spans="1:4">
      <c r="A9" s="250">
        <v>6</v>
      </c>
      <c r="B9" s="99" t="s">
        <v>12</v>
      </c>
      <c r="C9" s="100"/>
      <c r="D9" s="100" t="s">
        <v>11</v>
      </c>
    </row>
    <row r="10" spans="1:4">
      <c r="A10" s="249">
        <v>7</v>
      </c>
      <c r="B10" s="105" t="s">
        <v>13</v>
      </c>
      <c r="C10" s="104"/>
      <c r="D10" s="104" t="s">
        <v>11</v>
      </c>
    </row>
    <row r="11" spans="1:4">
      <c r="A11" s="696">
        <v>8</v>
      </c>
      <c r="B11" s="106" t="s">
        <v>14</v>
      </c>
      <c r="C11" s="100"/>
      <c r="D11" s="100" t="s">
        <v>11</v>
      </c>
    </row>
    <row r="12" spans="1:4">
      <c r="A12" s="249">
        <v>9</v>
      </c>
      <c r="B12" s="105" t="s">
        <v>15</v>
      </c>
      <c r="C12" s="104"/>
      <c r="D12" s="104" t="s">
        <v>11</v>
      </c>
    </row>
    <row r="13" spans="1:4">
      <c r="A13" s="696">
        <v>10</v>
      </c>
      <c r="B13" s="99" t="s">
        <v>16</v>
      </c>
      <c r="C13" s="100"/>
      <c r="D13" s="100" t="s">
        <v>6</v>
      </c>
    </row>
    <row r="14" spans="1:4">
      <c r="A14" s="249">
        <v>11</v>
      </c>
      <c r="B14" s="105" t="s">
        <v>17</v>
      </c>
      <c r="C14" s="104"/>
      <c r="D14" s="104" t="s">
        <v>11</v>
      </c>
    </row>
    <row r="15" spans="1:4">
      <c r="A15" s="250">
        <v>12</v>
      </c>
      <c r="B15" s="99" t="s">
        <v>18</v>
      </c>
      <c r="C15" s="100"/>
      <c r="D15" s="103" t="s">
        <v>11</v>
      </c>
    </row>
    <row r="16" spans="1:4">
      <c r="A16" s="249">
        <v>13</v>
      </c>
      <c r="B16" s="105" t="s">
        <v>19</v>
      </c>
      <c r="C16" s="104"/>
      <c r="D16" s="107" t="s">
        <v>11</v>
      </c>
    </row>
    <row r="17" spans="1:55">
      <c r="A17" s="250">
        <v>14</v>
      </c>
      <c r="B17" s="99" t="s">
        <v>20</v>
      </c>
      <c r="C17" s="100"/>
      <c r="D17" s="103" t="s">
        <v>11</v>
      </c>
    </row>
    <row r="18" spans="1:55">
      <c r="A18" s="249">
        <v>15</v>
      </c>
      <c r="B18" s="105" t="s">
        <v>21</v>
      </c>
      <c r="C18" s="104"/>
      <c r="D18" s="107" t="s">
        <v>11</v>
      </c>
    </row>
    <row r="19" spans="1:55">
      <c r="A19" s="250">
        <v>16</v>
      </c>
      <c r="B19" s="284" t="s">
        <v>22</v>
      </c>
      <c r="C19" s="100"/>
      <c r="D19" s="103" t="s">
        <v>11</v>
      </c>
    </row>
    <row r="20" spans="1:55">
      <c r="A20" s="249">
        <v>17</v>
      </c>
      <c r="B20" s="285" t="s">
        <v>23</v>
      </c>
      <c r="C20" s="104"/>
      <c r="D20" s="107" t="s">
        <v>11</v>
      </c>
    </row>
    <row r="21" spans="1:55" s="256" customFormat="1">
      <c r="A21" s="251">
        <v>18</v>
      </c>
      <c r="B21" s="286" t="s">
        <v>24</v>
      </c>
      <c r="C21" s="222"/>
      <c r="D21" s="224" t="s">
        <v>11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</row>
    <row r="22" spans="1:55">
      <c r="A22" s="249">
        <v>19</v>
      </c>
      <c r="B22" s="105" t="s">
        <v>25</v>
      </c>
      <c r="C22" s="104"/>
      <c r="D22" s="107" t="s">
        <v>11</v>
      </c>
    </row>
    <row r="23" spans="1:55" s="256" customFormat="1">
      <c r="A23" s="251">
        <v>20</v>
      </c>
      <c r="B23" s="223" t="s">
        <v>26</v>
      </c>
      <c r="C23" s="222"/>
      <c r="D23" s="224" t="s">
        <v>11</v>
      </c>
      <c r="F23" s="47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256" customFormat="1">
      <c r="A24" s="251">
        <v>21</v>
      </c>
      <c r="B24" s="223" t="s">
        <v>27</v>
      </c>
      <c r="C24" s="222"/>
      <c r="D24" s="224" t="s">
        <v>11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</row>
    <row r="25" spans="1:55">
      <c r="A25" s="249">
        <v>22</v>
      </c>
      <c r="B25" s="105" t="s">
        <v>28</v>
      </c>
      <c r="C25" s="104"/>
      <c r="D25" s="107" t="s">
        <v>11</v>
      </c>
    </row>
    <row r="26" spans="1:55">
      <c r="A26" s="251">
        <v>23</v>
      </c>
      <c r="B26" s="223" t="s">
        <v>29</v>
      </c>
      <c r="C26" s="224"/>
      <c r="D26" s="224" t="s">
        <v>6</v>
      </c>
    </row>
    <row r="27" spans="1:55" s="256" customFormat="1" ht="12.75" customHeight="1">
      <c r="A27" s="249">
        <v>24</v>
      </c>
      <c r="B27" s="105" t="s">
        <v>30</v>
      </c>
      <c r="C27" s="107"/>
      <c r="D27" s="107" t="s">
        <v>6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</row>
    <row r="28" spans="1:55">
      <c r="A28" s="251">
        <v>25</v>
      </c>
      <c r="B28" s="223" t="s">
        <v>31</v>
      </c>
      <c r="C28" s="224"/>
      <c r="D28" s="224" t="s">
        <v>6</v>
      </c>
    </row>
    <row r="29" spans="1:55" s="256" customFormat="1">
      <c r="A29" s="249">
        <v>26</v>
      </c>
      <c r="B29" s="105" t="s">
        <v>32</v>
      </c>
      <c r="C29" s="107"/>
      <c r="D29" s="107" t="s">
        <v>6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</row>
    <row r="30" spans="1:55" s="256" customFormat="1" ht="12.75" customHeight="1">
      <c r="A30" s="251">
        <v>27</v>
      </c>
      <c r="B30" s="223" t="s">
        <v>33</v>
      </c>
      <c r="C30" s="224"/>
      <c r="D30" s="224" t="s">
        <v>6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</row>
    <row r="31" spans="1:55" s="256" customFormat="1">
      <c r="A31" s="249">
        <v>28</v>
      </c>
      <c r="B31" s="105" t="s">
        <v>34</v>
      </c>
      <c r="C31" s="107"/>
      <c r="D31" s="107" t="s">
        <v>11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</row>
    <row r="34" spans="2:2">
      <c r="B34" s="99"/>
    </row>
  </sheetData>
  <phoneticPr fontId="12" type="noConversion"/>
  <hyperlinks>
    <hyperlink ref="A4" location="'1'!A1" display="'1'!A1" xr:uid="{00000000-0004-0000-0000-000000000000}"/>
    <hyperlink ref="A5" location="'2'!A1" display="'2'!A1" xr:uid="{00000000-0004-0000-0000-000003000000}"/>
    <hyperlink ref="A6" location="'3'!A1" display="'3'!A1" xr:uid="{00000000-0004-0000-0000-000004000000}"/>
    <hyperlink ref="A7" location="'4'!A1" display="'4'!A1" xr:uid="{00000000-0004-0000-0000-000005000000}"/>
    <hyperlink ref="A8" location="'5'!A1" display="'5'!A1" xr:uid="{00000000-0004-0000-0000-000006000000}"/>
    <hyperlink ref="A9" location="'6'!A1" display="'6'!A1" xr:uid="{00000000-0004-0000-0000-000007000000}"/>
    <hyperlink ref="A10" location="'7'!A1" display="'7'!A1" xr:uid="{00000000-0004-0000-0000-000008000000}"/>
    <hyperlink ref="A11" location="'8'!A1" display="'8'!A1" xr:uid="{00000000-0004-0000-0000-000009000000}"/>
    <hyperlink ref="A12" location="'9'!A1" display="'9'!A1" xr:uid="{00000000-0004-0000-0000-00000A000000}"/>
    <hyperlink ref="A13" location="'10'!A1" display="'10'!A1" xr:uid="{00000000-0004-0000-0000-00000B000000}"/>
    <hyperlink ref="A14" location="'11'!A1" display="'11'!A1" xr:uid="{00000000-0004-0000-0000-00000C000000}"/>
    <hyperlink ref="A15" location="'12'!A1" display="'12'!A1" xr:uid="{00000000-0004-0000-0000-00000D000000}"/>
    <hyperlink ref="A16" location="'13'!A1" display="'13'!A1" xr:uid="{00000000-0004-0000-0000-00000E000000}"/>
    <hyperlink ref="A17" location="'14'!A1" display="'14'!A1" xr:uid="{00000000-0004-0000-0000-00000F000000}"/>
    <hyperlink ref="A18" location="'15'!A1" display="'15'!A1" xr:uid="{00000000-0004-0000-0000-000010000000}"/>
    <hyperlink ref="A19" location="'16'!A1" display="'16'!A1" xr:uid="{00000000-0004-0000-0000-000011000000}"/>
    <hyperlink ref="A20" location="'17'!A1" display="'17'!A1" xr:uid="{00000000-0004-0000-0000-000012000000}"/>
    <hyperlink ref="A22" location="'19'!A1" display="'19'!A1" xr:uid="{00000000-0004-0000-0000-000013000000}"/>
    <hyperlink ref="A23" location="'20'!A1" display="'20'!A1" xr:uid="{00000000-0004-0000-0000-000014000000}"/>
    <hyperlink ref="A24" location="'21'!A1" display="'21'!A1" xr:uid="{00000000-0004-0000-0000-000018000000}"/>
    <hyperlink ref="A25" location="'22'!A1" display="'22'!A1" xr:uid="{00000000-0004-0000-0000-000019000000}"/>
    <hyperlink ref="A26" location="'23'!A1" display="'23'!A1" xr:uid="{00000000-0004-0000-0000-00001A000000}"/>
    <hyperlink ref="A27" location="'24'!A1" display="'24'!A1" xr:uid="{00000000-0004-0000-0000-00001B000000}"/>
    <hyperlink ref="A28" location="'25'!A1" display="'25'!A1" xr:uid="{00000000-0004-0000-0000-00001C000000}"/>
    <hyperlink ref="A29" location="'26'!A1" display="'26'!A1" xr:uid="{00000000-0004-0000-0000-00001D000000}"/>
    <hyperlink ref="A21" location="'18'!A1" display="'18'!A1" xr:uid="{00000000-0004-0000-0000-00001E000000}"/>
    <hyperlink ref="A30" location="'27'!A1" display="'27'!A1" xr:uid="{00000000-0004-0000-0000-00001F000000}"/>
    <hyperlink ref="A31" location="'28'!A1" display="'28'!A1" xr:uid="{4A1B653F-5BFF-4762-86B0-6893FA6F67D2}"/>
  </hyperlinks>
  <pageMargins left="0.70866141732283472" right="0.70866141732283472" top="0.78740157480314965" bottom="0.78740157480314965" header="0.31496062992125984" footer="0.31496062992125984"/>
  <pageSetup paperSize="9" scale="63" orientation="landscape" r:id="rId1"/>
  <headerFooter>
    <oddHeader>&amp;R&amp;"Calibri"&amp;12&amp;KFF9100F O R T R O L I G&amp;1#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7">
    <tabColor theme="0" tint="-0.249977111117893"/>
    <pageSetUpPr fitToPage="1"/>
  </sheetPr>
  <dimension ref="A1:S28"/>
  <sheetViews>
    <sheetView zoomScaleNormal="100" workbookViewId="0">
      <selection activeCell="H4" sqref="H4"/>
    </sheetView>
  </sheetViews>
  <sheetFormatPr baseColWidth="10" defaultColWidth="11" defaultRowHeight="12"/>
  <cols>
    <col min="1" max="1" width="23.375" style="5" customWidth="1"/>
    <col min="2" max="2" width="10.125" style="5" bestFit="1" customWidth="1"/>
    <col min="3" max="3" width="11.75" style="5" customWidth="1"/>
    <col min="4" max="4" width="11.5" style="5" customWidth="1"/>
    <col min="5" max="5" width="11.25" style="5" customWidth="1"/>
    <col min="6" max="6" width="12" style="5" customWidth="1"/>
    <col min="7" max="7" width="5.5" style="5" customWidth="1"/>
    <col min="8" max="8" width="21.375" style="5" customWidth="1"/>
    <col min="9" max="16384" width="11" style="5"/>
  </cols>
  <sheetData>
    <row r="1" spans="1:19" ht="21">
      <c r="A1" s="374" t="s">
        <v>188</v>
      </c>
      <c r="B1" s="612"/>
      <c r="C1" s="46"/>
      <c r="D1" s="607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19">
      <c r="A2" s="612" t="s">
        <v>35</v>
      </c>
      <c r="B2" s="612"/>
      <c r="C2" s="4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>
      <c r="A3" s="612"/>
      <c r="B3" s="612"/>
      <c r="C3" s="4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13.5" thickBot="1">
      <c r="A4" s="137">
        <v>2020</v>
      </c>
      <c r="B4" s="652" t="s">
        <v>189</v>
      </c>
      <c r="C4" s="652" t="s">
        <v>190</v>
      </c>
      <c r="D4" s="652" t="s">
        <v>191</v>
      </c>
      <c r="E4" s="652" t="s">
        <v>192</v>
      </c>
      <c r="F4" s="652" t="s">
        <v>51</v>
      </c>
      <c r="G4" s="29"/>
      <c r="H4" s="695" t="s">
        <v>781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>
      <c r="A5" s="445" t="s">
        <v>177</v>
      </c>
      <c r="B5" s="646">
        <v>5790</v>
      </c>
      <c r="C5" s="646">
        <v>2702</v>
      </c>
      <c r="D5" s="646">
        <v>10281</v>
      </c>
      <c r="E5" s="646">
        <v>9458</v>
      </c>
      <c r="F5" s="75">
        <v>28231</v>
      </c>
      <c r="G5" s="47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</row>
    <row r="6" spans="1:19">
      <c r="A6" s="52" t="s">
        <v>193</v>
      </c>
      <c r="B6" s="646">
        <v>692</v>
      </c>
      <c r="C6" s="646">
        <v>190</v>
      </c>
      <c r="D6" s="646">
        <v>556</v>
      </c>
      <c r="E6" s="646">
        <v>246</v>
      </c>
      <c r="F6" s="75">
        <v>1684</v>
      </c>
      <c r="G6" s="47"/>
      <c r="H6" s="92"/>
      <c r="I6" s="92"/>
      <c r="J6" s="92"/>
      <c r="K6" s="92"/>
      <c r="L6" s="92"/>
      <c r="M6" s="92"/>
      <c r="N6" s="136"/>
      <c r="O6" s="136"/>
      <c r="P6" s="136"/>
      <c r="Q6" s="136"/>
      <c r="R6" s="136"/>
      <c r="S6" s="136"/>
    </row>
    <row r="7" spans="1:19">
      <c r="A7" s="316" t="s">
        <v>194</v>
      </c>
      <c r="B7" s="75">
        <v>92</v>
      </c>
      <c r="C7" s="75"/>
      <c r="D7" s="75"/>
      <c r="E7" s="75"/>
      <c r="F7" s="75">
        <v>92</v>
      </c>
      <c r="G7" s="75"/>
      <c r="H7" s="317"/>
      <c r="I7" s="317"/>
      <c r="J7" s="317"/>
      <c r="K7" s="317"/>
      <c r="L7" s="317"/>
      <c r="M7" s="317"/>
      <c r="N7" s="136"/>
      <c r="O7" s="136"/>
      <c r="P7" s="136"/>
      <c r="Q7" s="136"/>
      <c r="R7" s="136"/>
      <c r="S7" s="136"/>
    </row>
    <row r="8" spans="1:19">
      <c r="A8" s="318" t="s">
        <v>186</v>
      </c>
      <c r="B8" s="651">
        <v>6574</v>
      </c>
      <c r="C8" s="651">
        <v>2892</v>
      </c>
      <c r="D8" s="651">
        <v>10837</v>
      </c>
      <c r="E8" s="651">
        <v>9704</v>
      </c>
      <c r="F8" s="651">
        <v>30007</v>
      </c>
      <c r="G8" s="6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</row>
    <row r="9" spans="1:19" ht="8.25" customHeight="1">
      <c r="A9" s="319"/>
      <c r="B9" s="647"/>
      <c r="C9" s="647"/>
      <c r="D9" s="647"/>
      <c r="E9" s="647"/>
      <c r="F9" s="647"/>
      <c r="G9" s="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</row>
    <row r="10" spans="1:19">
      <c r="A10" s="52" t="s">
        <v>195</v>
      </c>
      <c r="B10" s="75">
        <v>0</v>
      </c>
      <c r="C10" s="320">
        <v>375</v>
      </c>
      <c r="D10" s="75">
        <v>0</v>
      </c>
      <c r="E10" s="75">
        <v>0</v>
      </c>
      <c r="F10" s="75">
        <v>375</v>
      </c>
      <c r="G10" s="47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</row>
    <row r="11" spans="1:19">
      <c r="A11" s="316" t="s">
        <v>126</v>
      </c>
      <c r="B11" s="648">
        <v>0</v>
      </c>
      <c r="C11" s="649">
        <v>61</v>
      </c>
      <c r="D11" s="648">
        <v>0</v>
      </c>
      <c r="E11" s="648">
        <v>0</v>
      </c>
      <c r="F11" s="648">
        <v>61</v>
      </c>
      <c r="G11" s="47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</row>
    <row r="12" spans="1:19">
      <c r="A12" s="172"/>
      <c r="B12" s="650"/>
      <c r="C12" s="650"/>
      <c r="D12" s="650"/>
      <c r="E12" s="650"/>
      <c r="F12" s="650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</row>
    <row r="13" spans="1:19" ht="12.75" thickBot="1">
      <c r="A13" s="137">
        <v>2019</v>
      </c>
      <c r="B13" s="652" t="s">
        <v>189</v>
      </c>
      <c r="C13" s="652" t="s">
        <v>190</v>
      </c>
      <c r="D13" s="652" t="s">
        <v>191</v>
      </c>
      <c r="E13" s="652" t="s">
        <v>192</v>
      </c>
      <c r="F13" s="652" t="s">
        <v>51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</row>
    <row r="14" spans="1:19">
      <c r="A14" s="445" t="s">
        <v>177</v>
      </c>
      <c r="B14" s="646">
        <v>6003</v>
      </c>
      <c r="C14" s="646">
        <v>2167</v>
      </c>
      <c r="D14" s="646">
        <v>8495</v>
      </c>
      <c r="E14" s="646">
        <v>8944</v>
      </c>
      <c r="F14" s="75">
        <v>25609</v>
      </c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</row>
    <row r="15" spans="1:19">
      <c r="A15" s="52" t="s">
        <v>193</v>
      </c>
      <c r="B15" s="646">
        <v>878.14964370546318</v>
      </c>
      <c r="C15" s="646">
        <v>241.1104513064133</v>
      </c>
      <c r="D15" s="646">
        <v>705.56532066508316</v>
      </c>
      <c r="E15" s="646">
        <v>312.17458432304034</v>
      </c>
      <c r="F15" s="75">
        <v>2137</v>
      </c>
      <c r="G15" s="136"/>
      <c r="H15" s="136"/>
      <c r="I15" s="136"/>
      <c r="J15" s="136"/>
      <c r="K15" s="136"/>
      <c r="L15" s="136"/>
      <c r="M15" s="136"/>
      <c r="N15" s="536"/>
      <c r="O15" s="536"/>
      <c r="P15" s="536"/>
      <c r="Q15" s="536"/>
      <c r="R15" s="536"/>
      <c r="S15" s="536"/>
    </row>
    <row r="16" spans="1:19">
      <c r="A16" s="316" t="s">
        <v>194</v>
      </c>
      <c r="B16" s="75">
        <v>93</v>
      </c>
      <c r="C16" s="75"/>
      <c r="D16" s="75"/>
      <c r="E16" s="75"/>
      <c r="F16" s="75">
        <v>93</v>
      </c>
      <c r="G16" s="136"/>
      <c r="H16" s="136"/>
      <c r="I16" s="136"/>
      <c r="J16" s="136"/>
      <c r="K16" s="136"/>
      <c r="L16" s="136"/>
      <c r="M16" s="136"/>
      <c r="N16" s="52"/>
      <c r="O16" s="52"/>
      <c r="P16" s="52"/>
      <c r="Q16" s="52"/>
      <c r="R16" s="52"/>
      <c r="S16" s="52"/>
    </row>
    <row r="17" spans="1:19">
      <c r="A17" s="318" t="s">
        <v>186</v>
      </c>
      <c r="B17" s="651">
        <v>6974.1496437054629</v>
      </c>
      <c r="C17" s="651">
        <v>2408.1104513064133</v>
      </c>
      <c r="D17" s="651">
        <v>9200.5653206650823</v>
      </c>
      <c r="E17" s="651">
        <v>9256.1745843230401</v>
      </c>
      <c r="F17" s="651">
        <v>27839</v>
      </c>
      <c r="G17" s="136"/>
      <c r="H17" s="536"/>
      <c r="I17" s="536"/>
      <c r="J17" s="536"/>
      <c r="K17" s="536"/>
      <c r="L17" s="536"/>
      <c r="M17" s="536"/>
      <c r="N17" s="536"/>
      <c r="O17" s="536"/>
      <c r="P17" s="536"/>
      <c r="Q17" s="536"/>
      <c r="R17" s="536"/>
      <c r="S17" s="536"/>
    </row>
    <row r="18" spans="1:19" ht="8.25" customHeight="1">
      <c r="A18" s="319"/>
      <c r="B18" s="647"/>
      <c r="C18" s="647"/>
      <c r="D18" s="647"/>
      <c r="E18" s="647"/>
      <c r="F18" s="647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</row>
    <row r="19" spans="1:19">
      <c r="A19" s="52" t="s">
        <v>195</v>
      </c>
      <c r="B19" s="75"/>
      <c r="C19" s="320">
        <v>902</v>
      </c>
      <c r="D19" s="75" t="s">
        <v>196</v>
      </c>
      <c r="E19" s="75" t="s">
        <v>196</v>
      </c>
      <c r="F19" s="75">
        <v>902</v>
      </c>
      <c r="G19" s="136"/>
      <c r="H19" s="36"/>
      <c r="I19" s="36"/>
      <c r="J19" s="36"/>
      <c r="K19" s="36"/>
      <c r="L19" s="36"/>
      <c r="M19" s="36"/>
      <c r="N19" s="136"/>
      <c r="O19" s="136"/>
      <c r="P19" s="136"/>
      <c r="Q19" s="136"/>
      <c r="R19" s="136"/>
      <c r="S19" s="136"/>
    </row>
    <row r="20" spans="1:19">
      <c r="A20" s="316" t="s">
        <v>126</v>
      </c>
      <c r="B20" s="648"/>
      <c r="C20" s="649">
        <v>108</v>
      </c>
      <c r="D20" s="648" t="s">
        <v>196</v>
      </c>
      <c r="E20" s="648" t="s">
        <v>196</v>
      </c>
      <c r="F20" s="648">
        <v>108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</row>
    <row r="21" spans="1:19">
      <c r="A21" s="136"/>
      <c r="B21" s="536"/>
      <c r="C21" s="536"/>
      <c r="D21" s="536"/>
      <c r="E21" s="536"/>
      <c r="F21" s="536"/>
      <c r="G21" s="29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</row>
    <row r="22" spans="1:19">
      <c r="A22" s="136" t="s">
        <v>187</v>
      </c>
      <c r="B22" s="136"/>
      <c r="C22" s="136"/>
      <c r="D22" s="136"/>
      <c r="E22" s="136"/>
      <c r="F22" s="136"/>
      <c r="G22" s="47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</row>
    <row r="23" spans="1:19">
      <c r="A23" s="136"/>
      <c r="B23" s="136"/>
      <c r="C23" s="136"/>
      <c r="D23" s="136"/>
      <c r="E23" s="136"/>
      <c r="F23" s="136"/>
      <c r="G23" s="47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</row>
    <row r="24" spans="1:19">
      <c r="A24" s="136"/>
      <c r="B24" s="136"/>
      <c r="C24" s="136"/>
      <c r="D24" s="136"/>
      <c r="E24" s="136"/>
      <c r="F24" s="136"/>
      <c r="G24" s="47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</row>
    <row r="25" spans="1:19">
      <c r="A25" s="136"/>
      <c r="B25" s="136"/>
      <c r="C25" s="136"/>
      <c r="D25" s="136"/>
      <c r="E25" s="136"/>
      <c r="F25" s="136"/>
      <c r="G25" s="6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</row>
    <row r="26" spans="1:19">
      <c r="A26" s="136"/>
      <c r="B26" s="136"/>
      <c r="C26" s="136"/>
      <c r="D26" s="136"/>
      <c r="E26" s="136"/>
      <c r="F26" s="136"/>
      <c r="G26" s="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</row>
    <row r="27" spans="1:19">
      <c r="A27" s="136"/>
      <c r="B27" s="136"/>
      <c r="C27" s="136"/>
      <c r="D27" s="536"/>
      <c r="E27" s="136"/>
      <c r="F27" s="136"/>
      <c r="G27" s="47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</row>
    <row r="28" spans="1:19">
      <c r="A28" s="136"/>
      <c r="B28" s="136"/>
      <c r="C28" s="136"/>
      <c r="D28" s="136"/>
      <c r="E28" s="136"/>
      <c r="F28" s="136"/>
      <c r="G28" s="47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</row>
  </sheetData>
  <phoneticPr fontId="7" type="noConversion"/>
  <hyperlinks>
    <hyperlink ref="H4" location="Innholdsfortegnelse!A1" display="Til innholdsfortegnelse" xr:uid="{847437EF-DA28-4910-9C25-22210CB331D9}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8">
    <tabColor theme="0" tint="-0.249977111117893"/>
    <pageSetUpPr fitToPage="1"/>
  </sheetPr>
  <dimension ref="A1:G31"/>
  <sheetViews>
    <sheetView showGridLines="0" zoomScaleNormal="100" workbookViewId="0">
      <selection activeCell="G4" sqref="G4"/>
    </sheetView>
  </sheetViews>
  <sheetFormatPr baseColWidth="10" defaultColWidth="11" defaultRowHeight="12"/>
  <cols>
    <col min="1" max="1" width="31.875" style="136" customWidth="1"/>
    <col min="2" max="5" width="7.125" style="136" customWidth="1"/>
    <col min="6" max="6" width="9.75" style="5" customWidth="1"/>
    <col min="7" max="7" width="11" style="5"/>
    <col min="8" max="8" width="33.375" style="5" bestFit="1" customWidth="1"/>
    <col min="9" max="16384" width="11" style="5"/>
  </cols>
  <sheetData>
    <row r="1" spans="1:7" s="136" customFormat="1" ht="21">
      <c r="A1" s="374" t="s">
        <v>765</v>
      </c>
      <c r="B1" s="402"/>
    </row>
    <row r="2" spans="1:7" s="136" customFormat="1">
      <c r="A2" s="40"/>
      <c r="B2" s="402"/>
    </row>
    <row r="3" spans="1:7" s="136" customFormat="1">
      <c r="A3" s="141" t="s">
        <v>197</v>
      </c>
    </row>
    <row r="4" spans="1:7" s="136" customFormat="1" ht="24">
      <c r="A4" s="346" t="s">
        <v>198</v>
      </c>
      <c r="B4" s="324" t="s">
        <v>199</v>
      </c>
      <c r="C4" s="324" t="s">
        <v>200</v>
      </c>
      <c r="D4" s="324" t="s">
        <v>201</v>
      </c>
      <c r="E4" s="324" t="s">
        <v>51</v>
      </c>
      <c r="G4" s="695" t="s">
        <v>781</v>
      </c>
    </row>
    <row r="5" spans="1:7" s="136" customFormat="1">
      <c r="A5" s="325" t="s">
        <v>179</v>
      </c>
      <c r="B5" s="326">
        <v>3.6998602573378994E-3</v>
      </c>
      <c r="C5" s="326">
        <v>0</v>
      </c>
      <c r="D5" s="326">
        <v>0</v>
      </c>
      <c r="E5" s="326">
        <v>3.6998602573378994E-3</v>
      </c>
    </row>
    <row r="6" spans="1:7" s="136" customFormat="1">
      <c r="A6" s="325" t="s">
        <v>180</v>
      </c>
      <c r="B6" s="326">
        <v>19.533030049702038</v>
      </c>
      <c r="C6" s="326">
        <v>8.1067736893080831</v>
      </c>
      <c r="D6" s="326">
        <v>0</v>
      </c>
      <c r="E6" s="326">
        <v>27.639803739010119</v>
      </c>
    </row>
    <row r="7" spans="1:7" s="136" customFormat="1">
      <c r="A7" s="325" t="s">
        <v>181</v>
      </c>
      <c r="B7" s="326">
        <v>0.54080530689362072</v>
      </c>
      <c r="C7" s="326">
        <v>1.086676421077714</v>
      </c>
      <c r="D7" s="326">
        <v>0</v>
      </c>
      <c r="E7" s="326">
        <v>1.6274817279713347</v>
      </c>
    </row>
    <row r="8" spans="1:7" s="136" customFormat="1">
      <c r="A8" s="325" t="s">
        <v>182</v>
      </c>
      <c r="B8" s="326">
        <v>1.7251191752631811</v>
      </c>
      <c r="C8" s="326">
        <v>1.2630943432427308</v>
      </c>
      <c r="D8" s="326">
        <v>0</v>
      </c>
      <c r="E8" s="326">
        <v>2.988213518505912</v>
      </c>
    </row>
    <row r="9" spans="1:7" s="136" customFormat="1">
      <c r="A9" s="325" t="s">
        <v>183</v>
      </c>
      <c r="B9" s="326">
        <v>0</v>
      </c>
      <c r="C9" s="326">
        <v>3.7179882608530709E-2</v>
      </c>
      <c r="D9" s="326">
        <v>0</v>
      </c>
      <c r="E9" s="326">
        <v>3.7179882608530709E-2</v>
      </c>
    </row>
    <row r="10" spans="1:7" s="136" customFormat="1">
      <c r="A10" s="325" t="s">
        <v>184</v>
      </c>
      <c r="B10" s="326">
        <v>44.166329152976957</v>
      </c>
      <c r="C10" s="326">
        <v>19.471554149500623</v>
      </c>
      <c r="D10" s="326">
        <v>43</v>
      </c>
      <c r="E10" s="326">
        <v>106.63788330247758</v>
      </c>
    </row>
    <row r="11" spans="1:7" s="136" customFormat="1">
      <c r="A11" s="328" t="s">
        <v>202</v>
      </c>
      <c r="B11" s="329">
        <v>65.968983545093138</v>
      </c>
      <c r="C11" s="329">
        <v>29.965278485737681</v>
      </c>
      <c r="D11" s="329">
        <v>43</v>
      </c>
      <c r="E11" s="329">
        <v>138.93426203083084</v>
      </c>
    </row>
    <row r="12" spans="1:7" s="136" customFormat="1">
      <c r="A12" s="328" t="s">
        <v>203</v>
      </c>
      <c r="B12" s="329">
        <v>8</v>
      </c>
      <c r="C12" s="329">
        <v>24</v>
      </c>
      <c r="D12" s="329">
        <v>24</v>
      </c>
      <c r="E12" s="329">
        <v>56</v>
      </c>
    </row>
    <row r="13" spans="1:7" s="136" customFormat="1">
      <c r="A13" s="328" t="s">
        <v>204</v>
      </c>
      <c r="B13" s="329">
        <v>73.968983545093138</v>
      </c>
      <c r="C13" s="329">
        <v>53.965278485737684</v>
      </c>
      <c r="D13" s="329">
        <v>67</v>
      </c>
      <c r="E13" s="329">
        <v>194.93426203083084</v>
      </c>
    </row>
    <row r="14" spans="1:7" s="136" customFormat="1">
      <c r="A14" s="328" t="s">
        <v>205</v>
      </c>
      <c r="B14" s="326">
        <v>33</v>
      </c>
      <c r="C14" s="326"/>
      <c r="D14" s="326"/>
      <c r="E14" s="326">
        <v>33</v>
      </c>
    </row>
    <row r="15" spans="1:7" s="136" customFormat="1">
      <c r="A15" s="328" t="s">
        <v>206</v>
      </c>
      <c r="B15" s="329">
        <v>40.968983545093138</v>
      </c>
      <c r="C15" s="329">
        <v>53.965278485737684</v>
      </c>
      <c r="D15" s="329">
        <v>67</v>
      </c>
      <c r="E15" s="329">
        <v>161.93426203083084</v>
      </c>
    </row>
    <row r="16" spans="1:7" s="136" customFormat="1">
      <c r="A16" s="350"/>
      <c r="B16" s="326"/>
      <c r="C16" s="326"/>
      <c r="D16" s="326"/>
    </row>
    <row r="17" spans="1:6" s="136" customFormat="1">
      <c r="A17" s="141" t="s">
        <v>207</v>
      </c>
    </row>
    <row r="18" spans="1:6" s="136" customFormat="1" ht="24">
      <c r="A18" s="346" t="s">
        <v>198</v>
      </c>
      <c r="B18" s="324" t="s">
        <v>199</v>
      </c>
      <c r="C18" s="324" t="s">
        <v>200</v>
      </c>
      <c r="D18" s="324" t="s">
        <v>201</v>
      </c>
      <c r="E18" s="324" t="s">
        <v>51</v>
      </c>
    </row>
    <row r="19" spans="1:6">
      <c r="A19" s="325" t="s">
        <v>179</v>
      </c>
      <c r="B19" s="326">
        <v>7.8384371661068962E-4</v>
      </c>
      <c r="C19" s="326">
        <v>0</v>
      </c>
      <c r="D19" s="326">
        <v>0</v>
      </c>
      <c r="E19" s="326">
        <v>7.8384371661068962E-4</v>
      </c>
      <c r="F19" s="136"/>
    </row>
    <row r="20" spans="1:6" s="124" customFormat="1">
      <c r="A20" s="325" t="s">
        <v>180</v>
      </c>
      <c r="B20" s="326">
        <v>9.4123751249048997</v>
      </c>
      <c r="C20" s="326">
        <v>5</v>
      </c>
      <c r="D20" s="326">
        <v>0</v>
      </c>
      <c r="E20" s="326">
        <v>14.4123751249049</v>
      </c>
      <c r="F20" s="136"/>
    </row>
    <row r="21" spans="1:6" ht="12" customHeight="1">
      <c r="A21" s="325" t="s">
        <v>181</v>
      </c>
      <c r="B21" s="326">
        <v>0.57150319244514536</v>
      </c>
      <c r="C21" s="326">
        <v>7.3239021996185788E-2</v>
      </c>
      <c r="D21" s="326">
        <v>0</v>
      </c>
      <c r="E21" s="326">
        <v>0.64474221444133117</v>
      </c>
      <c r="F21" s="136"/>
    </row>
    <row r="22" spans="1:6" s="124" customFormat="1">
      <c r="A22" s="325" t="s">
        <v>182</v>
      </c>
      <c r="B22" s="326">
        <v>1.4642848957076851</v>
      </c>
      <c r="C22" s="326">
        <v>1.301016434213345</v>
      </c>
      <c r="D22" s="326">
        <v>0</v>
      </c>
      <c r="E22" s="326">
        <v>2.7653013299210301</v>
      </c>
      <c r="F22" s="136"/>
    </row>
    <row r="23" spans="1:6" s="124" customFormat="1">
      <c r="A23" s="325" t="s">
        <v>183</v>
      </c>
      <c r="B23" s="326">
        <v>0</v>
      </c>
      <c r="C23" s="326">
        <v>2.9282392304978231E-2</v>
      </c>
      <c r="D23" s="326">
        <v>0</v>
      </c>
      <c r="E23" s="326">
        <v>2.9282392304978231E-2</v>
      </c>
      <c r="F23" s="136"/>
    </row>
    <row r="24" spans="1:6" s="124" customFormat="1">
      <c r="A24" s="325" t="s">
        <v>184</v>
      </c>
      <c r="B24" s="326">
        <v>31</v>
      </c>
      <c r="C24" s="326">
        <v>10</v>
      </c>
      <c r="D24" s="326">
        <v>23</v>
      </c>
      <c r="E24" s="326">
        <v>64</v>
      </c>
      <c r="F24" s="136"/>
    </row>
    <row r="25" spans="1:6" s="124" customFormat="1">
      <c r="A25" s="328" t="s">
        <v>202</v>
      </c>
      <c r="B25" s="329">
        <v>42.448947056774344</v>
      </c>
      <c r="C25" s="329">
        <v>16.40353784851451</v>
      </c>
      <c r="D25" s="329">
        <v>23</v>
      </c>
      <c r="E25" s="329">
        <v>81.852484905288861</v>
      </c>
      <c r="F25" s="136"/>
    </row>
    <row r="26" spans="1:6" s="124" customFormat="1">
      <c r="A26" s="328" t="s">
        <v>203</v>
      </c>
      <c r="B26" s="329">
        <v>3</v>
      </c>
      <c r="C26" s="329">
        <v>28</v>
      </c>
      <c r="D26" s="329">
        <v>11</v>
      </c>
      <c r="E26" s="329">
        <v>42</v>
      </c>
      <c r="F26" s="136"/>
    </row>
    <row r="27" spans="1:6" s="124" customFormat="1">
      <c r="A27" s="328" t="s">
        <v>204</v>
      </c>
      <c r="B27" s="329">
        <v>45.448947056774344</v>
      </c>
      <c r="C27" s="329">
        <v>44.40353784851451</v>
      </c>
      <c r="D27" s="329">
        <v>34</v>
      </c>
      <c r="E27" s="329">
        <v>123.85248490528886</v>
      </c>
      <c r="F27" s="615"/>
    </row>
    <row r="28" spans="1:6">
      <c r="A28" s="328" t="s">
        <v>205</v>
      </c>
      <c r="B28" s="326">
        <v>19</v>
      </c>
      <c r="C28" s="58"/>
      <c r="D28" s="58"/>
      <c r="E28" s="326">
        <v>19</v>
      </c>
      <c r="F28" s="136"/>
    </row>
    <row r="29" spans="1:6" s="136" customFormat="1">
      <c r="A29" s="328" t="s">
        <v>206</v>
      </c>
      <c r="B29" s="329">
        <v>26.448947056774344</v>
      </c>
      <c r="C29" s="329">
        <v>44.40353784851451</v>
      </c>
      <c r="D29" s="329">
        <v>34</v>
      </c>
      <c r="E29" s="329">
        <v>104.85248490528886</v>
      </c>
    </row>
    <row r="31" spans="1:6">
      <c r="A31" s="136" t="s">
        <v>187</v>
      </c>
    </row>
  </sheetData>
  <phoneticPr fontId="7" type="noConversion"/>
  <hyperlinks>
    <hyperlink ref="G4" location="Innholdsfortegnelse!A1" display="Til innholdsfortegnelse" xr:uid="{5ACD852E-FC1E-4505-8BA5-6834EBB98599}"/>
  </hyperlinks>
  <pageMargins left="0.74803149606299213" right="0.74803149606299213" top="0.98425196850393704" bottom="0.98425196850393704" header="0.51181102362204722" footer="0.51181102362204722"/>
  <pageSetup paperSize="9" scale="81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6">
    <tabColor theme="0" tint="-0.249977111117893"/>
    <pageSetUpPr fitToPage="1"/>
  </sheetPr>
  <dimension ref="A1:L33"/>
  <sheetViews>
    <sheetView showGridLines="0" zoomScaleNormal="100" workbookViewId="0">
      <selection activeCell="L7" sqref="L7"/>
    </sheetView>
  </sheetViews>
  <sheetFormatPr baseColWidth="10" defaultColWidth="11" defaultRowHeight="12"/>
  <cols>
    <col min="1" max="1" width="45.75" style="124" bestFit="1" customWidth="1"/>
    <col min="2" max="2" width="7.5" style="124" customWidth="1"/>
    <col min="3" max="4" width="7.5" style="136" customWidth="1"/>
    <col min="5" max="5" width="7.5" style="402" customWidth="1"/>
    <col min="6" max="6" width="3.5" style="5" customWidth="1"/>
    <col min="7" max="10" width="7.5" style="5" customWidth="1"/>
    <col min="11" max="16384" width="11" style="5"/>
  </cols>
  <sheetData>
    <row r="1" spans="1:12" ht="21">
      <c r="A1" s="374" t="s">
        <v>766</v>
      </c>
      <c r="B1" s="136"/>
      <c r="F1" s="402"/>
      <c r="G1" s="136"/>
      <c r="H1" s="136"/>
      <c r="I1" s="136"/>
      <c r="J1" s="136"/>
    </row>
    <row r="2" spans="1:12" ht="12.75">
      <c r="A2" s="108" t="s">
        <v>35</v>
      </c>
      <c r="B2" s="40"/>
      <c r="C2" s="40"/>
      <c r="D2" s="40"/>
      <c r="E2" s="616"/>
      <c r="F2" s="402"/>
      <c r="G2" s="136"/>
      <c r="H2" s="136"/>
      <c r="I2" s="136"/>
      <c r="J2" s="136"/>
    </row>
    <row r="3" spans="1:12" s="136" customFormat="1" ht="12.75">
      <c r="A3" s="108"/>
      <c r="B3" s="40"/>
      <c r="C3" s="40"/>
      <c r="D3" s="40"/>
      <c r="E3" s="616"/>
      <c r="F3" s="402"/>
    </row>
    <row r="4" spans="1:12" s="136" customFormat="1">
      <c r="B4" s="40"/>
      <c r="C4" s="40"/>
      <c r="D4" s="40"/>
      <c r="E4" s="616"/>
      <c r="F4" s="402"/>
    </row>
    <row r="5" spans="1:12">
      <c r="A5" s="331"/>
      <c r="B5" s="332"/>
      <c r="C5" s="332"/>
      <c r="D5" s="332"/>
      <c r="E5" s="332"/>
      <c r="F5" s="136"/>
      <c r="G5" s="136"/>
      <c r="H5" s="136"/>
      <c r="I5" s="136"/>
      <c r="J5" s="136"/>
    </row>
    <row r="6" spans="1:12" ht="12" customHeight="1">
      <c r="A6" s="672" t="s">
        <v>208</v>
      </c>
      <c r="B6" s="674" t="s">
        <v>209</v>
      </c>
      <c r="C6" s="674"/>
      <c r="D6" s="674"/>
      <c r="E6" s="674"/>
      <c r="F6" s="416"/>
      <c r="G6" s="674" t="s">
        <v>210</v>
      </c>
      <c r="H6" s="674"/>
      <c r="I6" s="674"/>
      <c r="J6" s="674"/>
    </row>
    <row r="7" spans="1:12" ht="12.75">
      <c r="A7" s="673"/>
      <c r="B7" s="417" t="s">
        <v>211</v>
      </c>
      <c r="C7" s="417" t="s">
        <v>200</v>
      </c>
      <c r="D7" s="417" t="s">
        <v>201</v>
      </c>
      <c r="E7" s="617" t="s">
        <v>212</v>
      </c>
      <c r="F7" s="418"/>
      <c r="G7" s="417" t="s">
        <v>211</v>
      </c>
      <c r="H7" s="417" t="s">
        <v>200</v>
      </c>
      <c r="I7" s="417" t="s">
        <v>201</v>
      </c>
      <c r="J7" s="419" t="s">
        <v>212</v>
      </c>
      <c r="L7" s="695" t="s">
        <v>781</v>
      </c>
    </row>
    <row r="8" spans="1:12">
      <c r="A8" s="606"/>
      <c r="B8" s="418"/>
      <c r="C8" s="418"/>
      <c r="D8" s="418"/>
      <c r="E8" s="618"/>
      <c r="F8" s="418"/>
      <c r="G8" s="418"/>
      <c r="H8" s="418"/>
      <c r="I8" s="418"/>
      <c r="J8" s="420"/>
    </row>
    <row r="9" spans="1:12">
      <c r="A9" s="421" t="s">
        <v>213</v>
      </c>
      <c r="B9" s="422">
        <v>38</v>
      </c>
      <c r="C9" s="422">
        <v>43</v>
      </c>
      <c r="D9" s="422">
        <v>34</v>
      </c>
      <c r="E9" s="619">
        <v>115</v>
      </c>
      <c r="F9" s="422"/>
      <c r="G9" s="422">
        <v>25</v>
      </c>
      <c r="H9" s="422">
        <v>50</v>
      </c>
      <c r="I9" s="422">
        <v>34</v>
      </c>
      <c r="J9" s="423">
        <v>109</v>
      </c>
    </row>
    <row r="10" spans="1:12">
      <c r="A10" s="421" t="s">
        <v>214</v>
      </c>
      <c r="B10" s="424"/>
      <c r="C10" s="424"/>
      <c r="D10" s="424"/>
      <c r="E10" s="619"/>
      <c r="F10" s="424"/>
      <c r="G10" s="424"/>
      <c r="H10" s="424"/>
      <c r="I10" s="424"/>
      <c r="J10" s="423"/>
    </row>
    <row r="11" spans="1:12">
      <c r="A11" s="425" t="s">
        <v>215</v>
      </c>
      <c r="B11" s="422">
        <v>9</v>
      </c>
      <c r="C11" s="422">
        <v>-8</v>
      </c>
      <c r="D11" s="422">
        <v>0</v>
      </c>
      <c r="E11" s="619">
        <v>1</v>
      </c>
      <c r="F11" s="426"/>
      <c r="G11" s="422">
        <v>9</v>
      </c>
      <c r="H11" s="422">
        <v>-9</v>
      </c>
      <c r="I11" s="422">
        <v>0</v>
      </c>
      <c r="J11" s="423">
        <v>0</v>
      </c>
    </row>
    <row r="12" spans="1:12">
      <c r="A12" s="425" t="s">
        <v>216</v>
      </c>
      <c r="B12" s="422">
        <v>-2</v>
      </c>
      <c r="C12" s="422">
        <v>2</v>
      </c>
      <c r="D12" s="422">
        <v>0</v>
      </c>
      <c r="E12" s="619">
        <v>0</v>
      </c>
      <c r="F12" s="426"/>
      <c r="G12" s="422">
        <v>-1</v>
      </c>
      <c r="H12" s="422">
        <v>1</v>
      </c>
      <c r="I12" s="422">
        <v>0</v>
      </c>
      <c r="J12" s="423">
        <v>0</v>
      </c>
    </row>
    <row r="13" spans="1:12">
      <c r="A13" s="425" t="s">
        <v>217</v>
      </c>
      <c r="B13" s="422">
        <v>0</v>
      </c>
      <c r="C13" s="422">
        <v>-1</v>
      </c>
      <c r="D13" s="422">
        <v>1</v>
      </c>
      <c r="E13" s="619">
        <v>0</v>
      </c>
      <c r="F13" s="426"/>
      <c r="G13" s="422">
        <v>0</v>
      </c>
      <c r="H13" s="422">
        <v>-2</v>
      </c>
      <c r="I13" s="422">
        <v>2</v>
      </c>
      <c r="J13" s="423">
        <v>0</v>
      </c>
    </row>
    <row r="14" spans="1:12">
      <c r="A14" s="427" t="s">
        <v>218</v>
      </c>
      <c r="B14" s="422">
        <v>3</v>
      </c>
      <c r="C14" s="422">
        <v>29</v>
      </c>
      <c r="D14" s="422">
        <v>33</v>
      </c>
      <c r="E14" s="619">
        <v>65</v>
      </c>
      <c r="F14" s="426"/>
      <c r="G14" s="422">
        <v>-5</v>
      </c>
      <c r="H14" s="422">
        <v>8</v>
      </c>
      <c r="I14" s="422">
        <v>2</v>
      </c>
      <c r="J14" s="423">
        <v>5</v>
      </c>
    </row>
    <row r="15" spans="1:12">
      <c r="A15" s="421" t="s">
        <v>219</v>
      </c>
      <c r="B15" s="422">
        <v>31</v>
      </c>
      <c r="C15" s="422">
        <v>6</v>
      </c>
      <c r="D15" s="422">
        <v>0</v>
      </c>
      <c r="E15" s="619">
        <v>37</v>
      </c>
      <c r="F15" s="426"/>
      <c r="G15" s="422">
        <v>19</v>
      </c>
      <c r="H15" s="422">
        <v>9</v>
      </c>
      <c r="I15" s="422">
        <v>1</v>
      </c>
      <c r="J15" s="423">
        <v>29</v>
      </c>
    </row>
    <row r="16" spans="1:12">
      <c r="A16" s="421" t="s">
        <v>220</v>
      </c>
      <c r="B16" s="422">
        <v>-13</v>
      </c>
      <c r="C16" s="422">
        <v>-18</v>
      </c>
      <c r="D16" s="422">
        <v>-1</v>
      </c>
      <c r="E16" s="619">
        <v>-32</v>
      </c>
      <c r="F16" s="426"/>
      <c r="G16" s="422">
        <v>-9</v>
      </c>
      <c r="H16" s="422">
        <v>-14</v>
      </c>
      <c r="I16" s="422">
        <v>-5</v>
      </c>
      <c r="J16" s="423">
        <v>-28</v>
      </c>
    </row>
    <row r="17" spans="1:10">
      <c r="A17" s="428" t="s">
        <v>221</v>
      </c>
      <c r="B17" s="429">
        <v>66</v>
      </c>
      <c r="C17" s="429">
        <v>53</v>
      </c>
      <c r="D17" s="429">
        <v>67</v>
      </c>
      <c r="E17" s="620">
        <v>186</v>
      </c>
      <c r="F17" s="430"/>
      <c r="G17" s="429">
        <v>38</v>
      </c>
      <c r="H17" s="429">
        <v>43</v>
      </c>
      <c r="I17" s="429">
        <v>34</v>
      </c>
      <c r="J17" s="431">
        <v>115</v>
      </c>
    </row>
    <row r="18" spans="1:10">
      <c r="A18" s="432"/>
      <c r="B18" s="430"/>
      <c r="C18" s="430"/>
      <c r="D18" s="430"/>
      <c r="E18" s="621"/>
      <c r="F18" s="430"/>
      <c r="G18" s="430"/>
      <c r="H18" s="430"/>
      <c r="I18" s="430"/>
      <c r="J18" s="430"/>
    </row>
    <row r="19" spans="1:10">
      <c r="A19" s="433"/>
      <c r="B19" s="434"/>
      <c r="C19" s="434"/>
      <c r="D19" s="434"/>
      <c r="E19" s="622"/>
      <c r="F19" s="434"/>
      <c r="G19" s="434"/>
      <c r="H19" s="434"/>
      <c r="I19" s="434"/>
      <c r="J19" s="434"/>
    </row>
    <row r="20" spans="1:10" ht="12" customHeight="1">
      <c r="A20" s="672" t="s">
        <v>222</v>
      </c>
      <c r="B20" s="674" t="s">
        <v>209</v>
      </c>
      <c r="C20" s="674"/>
      <c r="D20" s="674"/>
      <c r="E20" s="674"/>
      <c r="F20" s="416"/>
      <c r="G20" s="674" t="s">
        <v>210</v>
      </c>
      <c r="H20" s="674"/>
      <c r="I20" s="674"/>
      <c r="J20" s="674"/>
    </row>
    <row r="21" spans="1:10">
      <c r="A21" s="673"/>
      <c r="B21" s="435" t="s">
        <v>211</v>
      </c>
      <c r="C21" s="435" t="s">
        <v>200</v>
      </c>
      <c r="D21" s="435" t="s">
        <v>201</v>
      </c>
      <c r="E21" s="617" t="s">
        <v>212</v>
      </c>
      <c r="F21" s="418"/>
      <c r="G21" s="435" t="s">
        <v>211</v>
      </c>
      <c r="H21" s="435" t="s">
        <v>200</v>
      </c>
      <c r="I21" s="435" t="s">
        <v>201</v>
      </c>
      <c r="J21" s="436" t="s">
        <v>212</v>
      </c>
    </row>
    <row r="22" spans="1:10">
      <c r="A22" s="606"/>
      <c r="B22" s="418"/>
      <c r="C22" s="418"/>
      <c r="D22" s="418"/>
      <c r="E22" s="618"/>
      <c r="F22" s="418"/>
      <c r="G22" s="418"/>
      <c r="H22" s="418"/>
      <c r="I22" s="418"/>
      <c r="J22" s="420"/>
    </row>
    <row r="23" spans="1:10">
      <c r="A23" s="421" t="str">
        <f>A9</f>
        <v>Balanse 01.01.</v>
      </c>
      <c r="B23" s="422">
        <v>8</v>
      </c>
      <c r="C23" s="422">
        <v>1</v>
      </c>
      <c r="D23" s="422">
        <v>0</v>
      </c>
      <c r="E23" s="619">
        <v>9</v>
      </c>
      <c r="F23" s="422"/>
      <c r="G23" s="422">
        <v>3</v>
      </c>
      <c r="H23" s="422">
        <v>0</v>
      </c>
      <c r="I23" s="422">
        <v>0</v>
      </c>
      <c r="J23" s="423">
        <v>3</v>
      </c>
    </row>
    <row r="24" spans="1:10">
      <c r="A24" s="421" t="str">
        <f>A10</f>
        <v>Endringer 01.01. - 31.12.</v>
      </c>
      <c r="B24" s="424"/>
      <c r="C24" s="424"/>
      <c r="D24" s="424"/>
      <c r="E24" s="619"/>
      <c r="F24" s="424"/>
      <c r="G24" s="424"/>
      <c r="H24" s="424"/>
      <c r="I24" s="424"/>
      <c r="J24" s="423"/>
    </row>
    <row r="25" spans="1:10">
      <c r="A25" s="425" t="s">
        <v>215</v>
      </c>
      <c r="B25" s="426">
        <v>0</v>
      </c>
      <c r="C25" s="426">
        <v>0</v>
      </c>
      <c r="D25" s="426">
        <v>0</v>
      </c>
      <c r="E25" s="619">
        <v>0</v>
      </c>
      <c r="F25" s="426"/>
      <c r="G25" s="426">
        <v>0</v>
      </c>
      <c r="H25" s="426">
        <v>0</v>
      </c>
      <c r="I25" s="426">
        <v>0</v>
      </c>
      <c r="J25" s="423">
        <v>0</v>
      </c>
    </row>
    <row r="26" spans="1:10">
      <c r="A26" s="425" t="s">
        <v>216</v>
      </c>
      <c r="B26" s="426">
        <v>0</v>
      </c>
      <c r="C26" s="426">
        <v>0</v>
      </c>
      <c r="D26" s="426">
        <v>0</v>
      </c>
      <c r="E26" s="619">
        <v>0</v>
      </c>
      <c r="F26" s="426"/>
      <c r="G26" s="426">
        <v>0</v>
      </c>
      <c r="H26" s="426">
        <v>0</v>
      </c>
      <c r="I26" s="426">
        <v>0</v>
      </c>
      <c r="J26" s="423">
        <v>0</v>
      </c>
    </row>
    <row r="27" spans="1:10">
      <c r="A27" s="425" t="s">
        <v>217</v>
      </c>
      <c r="B27" s="426">
        <v>0</v>
      </c>
      <c r="C27" s="426">
        <v>0</v>
      </c>
      <c r="D27" s="426">
        <v>0</v>
      </c>
      <c r="E27" s="619">
        <v>0</v>
      </c>
      <c r="F27" s="426"/>
      <c r="G27" s="426">
        <v>0</v>
      </c>
      <c r="H27" s="426">
        <v>0</v>
      </c>
      <c r="I27" s="426">
        <v>0</v>
      </c>
      <c r="J27" s="423">
        <v>0</v>
      </c>
    </row>
    <row r="28" spans="1:10">
      <c r="A28" s="427" t="s">
        <v>218</v>
      </c>
      <c r="B28" s="426">
        <v>-2</v>
      </c>
      <c r="C28" s="426">
        <v>0</v>
      </c>
      <c r="D28" s="426">
        <v>0</v>
      </c>
      <c r="E28" s="619">
        <v>-2</v>
      </c>
      <c r="F28" s="426"/>
      <c r="G28" s="426">
        <v>-1</v>
      </c>
      <c r="H28" s="426">
        <v>1</v>
      </c>
      <c r="I28" s="426">
        <v>0</v>
      </c>
      <c r="J28" s="423">
        <v>0</v>
      </c>
    </row>
    <row r="29" spans="1:10">
      <c r="A29" s="421" t="s">
        <v>219</v>
      </c>
      <c r="B29" s="426">
        <v>4</v>
      </c>
      <c r="C29" s="426">
        <v>0</v>
      </c>
      <c r="D29" s="426">
        <v>0</v>
      </c>
      <c r="E29" s="619">
        <v>4</v>
      </c>
      <c r="F29" s="426"/>
      <c r="G29" s="426">
        <v>7</v>
      </c>
      <c r="H29" s="426">
        <v>0</v>
      </c>
      <c r="I29" s="426">
        <v>0</v>
      </c>
      <c r="J29" s="423">
        <v>7</v>
      </c>
    </row>
    <row r="30" spans="1:10">
      <c r="A30" s="421" t="s">
        <v>220</v>
      </c>
      <c r="B30" s="426">
        <v>-2</v>
      </c>
      <c r="C30" s="426">
        <v>0</v>
      </c>
      <c r="D30" s="426">
        <v>0</v>
      </c>
      <c r="E30" s="619">
        <v>-2</v>
      </c>
      <c r="F30" s="426"/>
      <c r="G30" s="426">
        <v>-1</v>
      </c>
      <c r="H30" s="426">
        <v>0</v>
      </c>
      <c r="I30" s="426">
        <v>0</v>
      </c>
      <c r="J30" s="423">
        <v>-1</v>
      </c>
    </row>
    <row r="31" spans="1:10">
      <c r="A31" s="428" t="str">
        <f>A17</f>
        <v>Balanse 31.12.</v>
      </c>
      <c r="B31" s="429">
        <v>8</v>
      </c>
      <c r="C31" s="429">
        <v>1</v>
      </c>
      <c r="D31" s="429">
        <v>0</v>
      </c>
      <c r="E31" s="620">
        <v>9</v>
      </c>
      <c r="F31" s="430"/>
      <c r="G31" s="429">
        <v>8</v>
      </c>
      <c r="H31" s="429">
        <v>1</v>
      </c>
      <c r="I31" s="429">
        <v>0</v>
      </c>
      <c r="J31" s="431">
        <v>9</v>
      </c>
    </row>
    <row r="32" spans="1:10">
      <c r="A32" s="136"/>
      <c r="B32" s="136"/>
      <c r="F32" s="136"/>
      <c r="G32" s="136"/>
      <c r="H32" s="136"/>
      <c r="I32" s="136"/>
      <c r="J32" s="136"/>
    </row>
    <row r="33" spans="1:1">
      <c r="A33" s="136" t="s">
        <v>187</v>
      </c>
    </row>
  </sheetData>
  <mergeCells count="6">
    <mergeCell ref="A6:A7"/>
    <mergeCell ref="B6:E6"/>
    <mergeCell ref="G6:J6"/>
    <mergeCell ref="A20:A21"/>
    <mergeCell ref="B20:E20"/>
    <mergeCell ref="G20:J20"/>
  </mergeCells>
  <phoneticPr fontId="7" type="noConversion"/>
  <hyperlinks>
    <hyperlink ref="L7" location="Innholdsfortegnelse!A1" display="Til innholdsfortegnelse" xr:uid="{9800567F-A88B-4C8F-A8DD-FA7FCDD2F583}"/>
  </hyperlinks>
  <pageMargins left="0.75" right="0.75" top="1" bottom="1" header="0.5" footer="0.5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9">
    <tabColor theme="0" tint="-0.249977111117893"/>
    <pageSetUpPr fitToPage="1"/>
  </sheetPr>
  <dimension ref="A1:F3"/>
  <sheetViews>
    <sheetView showGridLines="0" zoomScaleNormal="100" workbookViewId="0">
      <selection activeCell="F3" sqref="F3"/>
    </sheetView>
  </sheetViews>
  <sheetFormatPr baseColWidth="10" defaultColWidth="11" defaultRowHeight="12"/>
  <cols>
    <col min="1" max="1" width="19.5" style="5" customWidth="1"/>
    <col min="2" max="2" width="16.25" style="5" customWidth="1"/>
    <col min="3" max="3" width="16" style="5" customWidth="1"/>
    <col min="4" max="4" width="16.625" style="5" customWidth="1"/>
    <col min="5" max="16384" width="11" style="5"/>
  </cols>
  <sheetData>
    <row r="1" spans="1:6" ht="21">
      <c r="A1" s="374" t="s">
        <v>223</v>
      </c>
      <c r="B1" s="347"/>
      <c r="C1" s="347"/>
      <c r="D1" s="347"/>
      <c r="E1" s="136"/>
      <c r="F1" s="136"/>
    </row>
    <row r="2" spans="1:6">
      <c r="A2" s="69"/>
      <c r="B2" s="125"/>
      <c r="C2" s="125"/>
      <c r="D2" s="125"/>
      <c r="E2" s="136"/>
      <c r="F2" s="335"/>
    </row>
    <row r="3" spans="1:6" ht="12.75">
      <c r="A3" s="136" t="s">
        <v>167</v>
      </c>
      <c r="B3" s="136"/>
      <c r="C3" s="136"/>
      <c r="D3" s="136"/>
      <c r="E3" s="136"/>
      <c r="F3" s="695" t="s">
        <v>781</v>
      </c>
    </row>
  </sheetData>
  <phoneticPr fontId="7" type="noConversion"/>
  <hyperlinks>
    <hyperlink ref="F3" location="Innholdsfortegnelse!A1" display="Til innholdsfortegnelse" xr:uid="{0EEEC6E5-9B58-488A-B4E8-128EFC155771}"/>
  </hyperlinks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&amp;R&amp;"Calibri"&amp;12&amp;KFF9100F O R T R O L I G&amp;1#</oddHeader>
    <oddFooter>&amp;R&amp;A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0">
    <tabColor theme="0" tint="-0.249977111117893"/>
    <pageSetUpPr fitToPage="1"/>
  </sheetPr>
  <dimension ref="A1:J37"/>
  <sheetViews>
    <sheetView showGridLines="0" zoomScaleNormal="100" workbookViewId="0">
      <selection activeCell="G5" sqref="G5"/>
    </sheetView>
  </sheetViews>
  <sheetFormatPr baseColWidth="10" defaultColWidth="11" defaultRowHeight="12"/>
  <cols>
    <col min="1" max="1" width="61.25" style="5" customWidth="1"/>
    <col min="2" max="5" width="15.875" style="5" customWidth="1"/>
    <col min="6" max="6" width="45.75" style="5" bestFit="1" customWidth="1"/>
    <col min="7" max="16384" width="11" style="5"/>
  </cols>
  <sheetData>
    <row r="1" spans="1:10" ht="21">
      <c r="A1" s="374" t="s">
        <v>768</v>
      </c>
      <c r="B1" s="374"/>
      <c r="C1" s="374"/>
      <c r="D1" s="374"/>
      <c r="E1" s="374"/>
      <c r="F1" s="136"/>
      <c r="G1" s="136"/>
      <c r="H1" s="136"/>
      <c r="I1" s="136"/>
      <c r="J1" s="136"/>
    </row>
    <row r="2" spans="1:10">
      <c r="A2" s="610" t="s">
        <v>35</v>
      </c>
      <c r="B2" s="610"/>
      <c r="C2" s="610"/>
      <c r="D2" s="610"/>
      <c r="E2" s="610"/>
      <c r="F2" s="136"/>
      <c r="G2" s="136"/>
      <c r="H2" s="136"/>
      <c r="I2" s="136"/>
      <c r="J2" s="136"/>
    </row>
    <row r="3" spans="1:10">
      <c r="A3" s="136"/>
      <c r="B3" s="136"/>
      <c r="C3" s="136"/>
      <c r="D3" s="136"/>
      <c r="E3" s="136"/>
      <c r="F3" s="402"/>
      <c r="G3" s="136"/>
      <c r="H3" s="136"/>
      <c r="I3" s="136"/>
      <c r="J3" s="136"/>
    </row>
    <row r="4" spans="1:10">
      <c r="A4" s="136"/>
      <c r="B4" s="136"/>
      <c r="C4" s="136"/>
      <c r="D4" s="136"/>
      <c r="E4" s="136"/>
      <c r="F4" s="402"/>
      <c r="G4" s="136"/>
      <c r="H4" s="136"/>
      <c r="I4" s="136"/>
      <c r="J4" s="136"/>
    </row>
    <row r="5" spans="1:10" s="136" customFormat="1" ht="36.75" thickBot="1">
      <c r="A5" s="608" t="s">
        <v>224</v>
      </c>
      <c r="B5" s="582">
        <v>43831</v>
      </c>
      <c r="C5" s="134" t="s">
        <v>225</v>
      </c>
      <c r="D5" s="134" t="s">
        <v>226</v>
      </c>
      <c r="E5" s="134" t="s">
        <v>227</v>
      </c>
      <c r="G5" s="695" t="s">
        <v>781</v>
      </c>
    </row>
    <row r="6" spans="1:10" s="136" customFormat="1">
      <c r="A6" s="336"/>
      <c r="B6" s="337"/>
      <c r="C6" s="333"/>
      <c r="D6" s="333"/>
      <c r="E6" s="345"/>
    </row>
    <row r="7" spans="1:10" s="136" customFormat="1">
      <c r="A7" s="338" t="s">
        <v>228</v>
      </c>
      <c r="B7" s="326">
        <v>32</v>
      </c>
      <c r="C7" s="326">
        <v>19</v>
      </c>
      <c r="D7" s="326">
        <v>0</v>
      </c>
      <c r="E7" s="326">
        <v>51</v>
      </c>
    </row>
    <row r="8" spans="1:10" s="136" customFormat="1">
      <c r="A8" s="339" t="s">
        <v>229</v>
      </c>
      <c r="B8" s="326">
        <v>19</v>
      </c>
      <c r="C8" s="326">
        <v>2</v>
      </c>
      <c r="D8" s="326">
        <v>0</v>
      </c>
      <c r="E8" s="326">
        <v>21</v>
      </c>
    </row>
    <row r="9" spans="1:10" s="136" customFormat="1">
      <c r="A9" s="339" t="s">
        <v>230</v>
      </c>
      <c r="B9" s="326">
        <v>52</v>
      </c>
      <c r="C9" s="326">
        <v>36</v>
      </c>
      <c r="D9" s="326">
        <v>0</v>
      </c>
      <c r="E9" s="326">
        <v>88</v>
      </c>
    </row>
    <row r="10" spans="1:10" s="136" customFormat="1">
      <c r="A10" s="339" t="s">
        <v>231</v>
      </c>
      <c r="B10" s="326">
        <v>21</v>
      </c>
      <c r="C10" s="326">
        <v>14</v>
      </c>
      <c r="D10" s="326">
        <v>0</v>
      </c>
      <c r="E10" s="326">
        <v>35</v>
      </c>
    </row>
    <row r="11" spans="1:10" s="136" customFormat="1">
      <c r="A11" s="340" t="s">
        <v>232</v>
      </c>
      <c r="B11" s="329">
        <v>124</v>
      </c>
      <c r="C11" s="329">
        <v>71</v>
      </c>
      <c r="D11" s="329">
        <v>0</v>
      </c>
      <c r="E11" s="330">
        <v>195</v>
      </c>
    </row>
    <row r="12" spans="1:10" s="136" customFormat="1">
      <c r="A12" s="2"/>
      <c r="B12" s="341"/>
      <c r="C12" s="341"/>
      <c r="D12" s="341"/>
      <c r="E12" s="334"/>
    </row>
    <row r="13" spans="1:10" s="136" customFormat="1">
      <c r="A13" s="2" t="s">
        <v>233</v>
      </c>
      <c r="B13" s="341"/>
      <c r="C13" s="341"/>
      <c r="D13" s="341"/>
      <c r="E13" s="334"/>
    </row>
    <row r="14" spans="1:10" s="136" customFormat="1">
      <c r="A14" s="342" t="s">
        <v>234</v>
      </c>
      <c r="B14" s="326">
        <v>115</v>
      </c>
      <c r="C14" s="326">
        <v>71</v>
      </c>
      <c r="D14" s="326"/>
      <c r="E14" s="326">
        <v>186</v>
      </c>
    </row>
    <row r="15" spans="1:10" s="136" customFormat="1">
      <c r="A15" s="343" t="s">
        <v>235</v>
      </c>
      <c r="B15" s="327">
        <v>9</v>
      </c>
      <c r="C15" s="327"/>
      <c r="D15" s="327">
        <v>0</v>
      </c>
      <c r="E15" s="326">
        <v>9</v>
      </c>
    </row>
    <row r="16" spans="1:10" s="136" customFormat="1">
      <c r="A16" s="344" t="s">
        <v>232</v>
      </c>
      <c r="B16" s="329">
        <v>124</v>
      </c>
      <c r="C16" s="329">
        <v>71</v>
      </c>
      <c r="D16" s="329">
        <v>0</v>
      </c>
      <c r="E16" s="330">
        <v>195</v>
      </c>
    </row>
    <row r="17" spans="1:10" s="136" customFormat="1">
      <c r="A17" s="675" t="s">
        <v>236</v>
      </c>
      <c r="B17" s="676"/>
      <c r="C17" s="676"/>
      <c r="D17" s="676"/>
      <c r="E17" s="676"/>
      <c r="F17" s="402"/>
    </row>
    <row r="18" spans="1:10" s="136" customFormat="1">
      <c r="A18" s="677"/>
      <c r="B18" s="677"/>
      <c r="C18" s="677"/>
      <c r="D18" s="677"/>
      <c r="E18" s="677"/>
      <c r="F18" s="402"/>
    </row>
    <row r="19" spans="1:10" s="136" customFormat="1">
      <c r="F19" s="402"/>
    </row>
    <row r="20" spans="1:10" s="136" customFormat="1">
      <c r="F20" s="402"/>
    </row>
    <row r="21" spans="1:10" s="136" customFormat="1">
      <c r="F21" s="402"/>
    </row>
    <row r="22" spans="1:10" ht="36.75" thickBot="1">
      <c r="A22" s="608" t="s">
        <v>237</v>
      </c>
      <c r="B22" s="582">
        <v>43466</v>
      </c>
      <c r="C22" s="134" t="s">
        <v>225</v>
      </c>
      <c r="D22" s="134" t="s">
        <v>226</v>
      </c>
      <c r="E22" s="134" t="s">
        <v>238</v>
      </c>
      <c r="F22" s="402"/>
      <c r="G22" s="136"/>
      <c r="H22" s="136"/>
      <c r="I22" s="136"/>
      <c r="J22" s="136"/>
    </row>
    <row r="23" spans="1:10">
      <c r="A23" s="336"/>
      <c r="B23" s="337"/>
      <c r="C23" s="333"/>
      <c r="D23" s="333"/>
      <c r="E23" s="345"/>
      <c r="F23" s="136"/>
      <c r="G23" s="136"/>
      <c r="H23" s="136"/>
      <c r="I23" s="136"/>
      <c r="J23" s="136"/>
    </row>
    <row r="24" spans="1:10">
      <c r="A24" s="338" t="s">
        <v>228</v>
      </c>
      <c r="B24" s="326">
        <v>22</v>
      </c>
      <c r="C24" s="326">
        <v>4</v>
      </c>
      <c r="D24" s="326">
        <v>6</v>
      </c>
      <c r="E24" s="326">
        <v>32</v>
      </c>
      <c r="F24" s="136"/>
      <c r="G24" s="136"/>
      <c r="H24" s="136"/>
      <c r="I24" s="136"/>
      <c r="J24" s="136"/>
    </row>
    <row r="25" spans="1:10">
      <c r="A25" s="339" t="s">
        <v>229</v>
      </c>
      <c r="B25" s="326">
        <v>16</v>
      </c>
      <c r="C25" s="326">
        <v>3</v>
      </c>
      <c r="D25" s="326">
        <v>0</v>
      </c>
      <c r="E25" s="326">
        <v>19</v>
      </c>
      <c r="F25" s="136"/>
      <c r="G25" s="136"/>
      <c r="H25" s="136"/>
      <c r="I25" s="136"/>
      <c r="J25" s="136"/>
    </row>
    <row r="26" spans="1:10">
      <c r="A26" s="339" t="s">
        <v>239</v>
      </c>
      <c r="B26" s="326">
        <v>54</v>
      </c>
      <c r="C26" s="326">
        <v>-2</v>
      </c>
      <c r="D26" s="326">
        <v>0</v>
      </c>
      <c r="E26" s="326">
        <v>52</v>
      </c>
      <c r="F26" s="136"/>
      <c r="G26" s="136"/>
      <c r="H26" s="136"/>
      <c r="I26" s="136"/>
      <c r="J26" s="136"/>
    </row>
    <row r="27" spans="1:10">
      <c r="A27" s="339" t="s">
        <v>240</v>
      </c>
      <c r="B27" s="326">
        <v>20</v>
      </c>
      <c r="C27" s="326">
        <v>1</v>
      </c>
      <c r="D27" s="326">
        <v>0</v>
      </c>
      <c r="E27" s="326">
        <v>21</v>
      </c>
      <c r="F27" s="136"/>
      <c r="G27" s="136"/>
      <c r="H27" s="136"/>
      <c r="I27" s="136"/>
      <c r="J27" s="136"/>
    </row>
    <row r="28" spans="1:10">
      <c r="A28" s="340" t="s">
        <v>232</v>
      </c>
      <c r="B28" s="329">
        <v>112</v>
      </c>
      <c r="C28" s="329">
        <v>6</v>
      </c>
      <c r="D28" s="329">
        <v>6</v>
      </c>
      <c r="E28" s="330">
        <v>124</v>
      </c>
      <c r="F28" s="136"/>
      <c r="G28" s="136"/>
      <c r="H28" s="136"/>
      <c r="I28" s="136"/>
      <c r="J28" s="136"/>
    </row>
    <row r="29" spans="1:10">
      <c r="A29" s="2"/>
      <c r="B29" s="341"/>
      <c r="C29" s="341"/>
      <c r="D29" s="341"/>
      <c r="E29" s="334"/>
      <c r="F29" s="136"/>
      <c r="G29" s="136"/>
      <c r="H29" s="136"/>
      <c r="I29" s="136"/>
      <c r="J29" s="136"/>
    </row>
    <row r="30" spans="1:10">
      <c r="A30" s="2" t="s">
        <v>233</v>
      </c>
      <c r="B30" s="341"/>
      <c r="C30" s="341"/>
      <c r="D30" s="341"/>
      <c r="E30" s="334"/>
      <c r="F30" s="136"/>
      <c r="G30" s="136"/>
      <c r="H30" s="136"/>
      <c r="I30" s="136"/>
      <c r="J30" s="136"/>
    </row>
    <row r="31" spans="1:10">
      <c r="A31" s="342" t="s">
        <v>234</v>
      </c>
      <c r="B31" s="326">
        <v>109</v>
      </c>
      <c r="C31" s="326">
        <v>6</v>
      </c>
      <c r="D31" s="326"/>
      <c r="E31" s="326">
        <v>115</v>
      </c>
      <c r="F31" s="136"/>
      <c r="G31" s="136"/>
      <c r="H31" s="136"/>
      <c r="I31" s="136"/>
      <c r="J31" s="136"/>
    </row>
    <row r="32" spans="1:10">
      <c r="A32" s="343" t="s">
        <v>235</v>
      </c>
      <c r="B32" s="327">
        <v>3</v>
      </c>
      <c r="C32" s="327"/>
      <c r="D32" s="327">
        <v>6</v>
      </c>
      <c r="E32" s="326">
        <v>9</v>
      </c>
      <c r="F32" s="136"/>
      <c r="G32" s="136"/>
      <c r="H32" s="136"/>
      <c r="I32" s="136"/>
      <c r="J32" s="136"/>
    </row>
    <row r="33" spans="1:5">
      <c r="A33" s="344" t="s">
        <v>232</v>
      </c>
      <c r="B33" s="329">
        <v>112</v>
      </c>
      <c r="C33" s="329">
        <v>6</v>
      </c>
      <c r="D33" s="329">
        <v>6</v>
      </c>
      <c r="E33" s="330">
        <v>124</v>
      </c>
    </row>
    <row r="34" spans="1:5">
      <c r="A34" s="675" t="s">
        <v>241</v>
      </c>
      <c r="B34" s="676"/>
      <c r="C34" s="676"/>
      <c r="D34" s="676"/>
      <c r="E34" s="676"/>
    </row>
    <row r="35" spans="1:5">
      <c r="A35" s="677"/>
      <c r="B35" s="677"/>
      <c r="C35" s="677"/>
      <c r="D35" s="677"/>
      <c r="E35" s="677"/>
    </row>
    <row r="37" spans="1:5">
      <c r="A37" s="136" t="s">
        <v>767</v>
      </c>
    </row>
  </sheetData>
  <mergeCells count="2">
    <mergeCell ref="A17:E18"/>
    <mergeCell ref="A34:E35"/>
  </mergeCells>
  <phoneticPr fontId="7" type="noConversion"/>
  <hyperlinks>
    <hyperlink ref="G5" location="Innholdsfortegnelse!A1" display="Til innholdsfortegnelse" xr:uid="{E18F22A8-BE12-4791-9DEE-E7E275BB3619}"/>
  </hyperlinks>
  <pageMargins left="0.74803149606299213" right="0.74803149606299213" top="0.98425196850393704" bottom="0.98425196850393704" header="0.51181102362204722" footer="0.51181102362204722"/>
  <pageSetup paperSize="9" scale="66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12">
    <tabColor theme="0" tint="-0.249977111117893"/>
  </sheetPr>
  <dimension ref="A1:M155"/>
  <sheetViews>
    <sheetView zoomScaleNormal="100" workbookViewId="0">
      <selection activeCell="M4" sqref="M4"/>
    </sheetView>
  </sheetViews>
  <sheetFormatPr baseColWidth="10" defaultColWidth="10" defaultRowHeight="12.75"/>
  <cols>
    <col min="1" max="1" width="24.75" style="352" customWidth="1"/>
    <col min="2" max="2" width="13.125" style="352" bestFit="1" customWidth="1"/>
    <col min="3" max="3" width="14.875" style="352" bestFit="1" customWidth="1"/>
    <col min="4" max="4" width="14.25" style="352" bestFit="1" customWidth="1"/>
    <col min="5" max="5" width="13.25" style="352" customWidth="1"/>
    <col min="6" max="6" width="13.875" style="352" bestFit="1" customWidth="1"/>
    <col min="7" max="7" width="15.375" style="352" customWidth="1"/>
    <col min="8" max="9" width="13.5" style="352" customWidth="1"/>
    <col min="10" max="10" width="12.125" style="352" customWidth="1"/>
    <col min="11" max="11" width="12.625" style="352" bestFit="1" customWidth="1"/>
    <col min="12" max="16384" width="10" style="352"/>
  </cols>
  <sheetData>
    <row r="1" spans="1:13" ht="21">
      <c r="A1" s="351" t="s">
        <v>20</v>
      </c>
      <c r="F1" s="663"/>
    </row>
    <row r="2" spans="1:13">
      <c r="A2" s="655" t="s">
        <v>35</v>
      </c>
      <c r="F2" s="663"/>
    </row>
    <row r="3" spans="1:13">
      <c r="A3" s="353">
        <v>2020</v>
      </c>
    </row>
    <row r="4" spans="1:13" ht="38.25">
      <c r="A4" s="583" t="s">
        <v>242</v>
      </c>
      <c r="B4" s="584" t="s">
        <v>243</v>
      </c>
      <c r="C4" s="638" t="s">
        <v>244</v>
      </c>
      <c r="D4" s="638" t="s">
        <v>245</v>
      </c>
      <c r="E4" s="585" t="s">
        <v>246</v>
      </c>
      <c r="F4" s="585" t="s">
        <v>247</v>
      </c>
      <c r="G4" s="585" t="s">
        <v>248</v>
      </c>
      <c r="H4" s="585" t="s">
        <v>249</v>
      </c>
      <c r="I4" s="585" t="s">
        <v>250</v>
      </c>
      <c r="J4" s="585" t="s">
        <v>251</v>
      </c>
      <c r="K4" s="585" t="s">
        <v>252</v>
      </c>
      <c r="M4" s="695" t="s">
        <v>781</v>
      </c>
    </row>
    <row r="5" spans="1:13">
      <c r="A5" s="586" t="s">
        <v>253</v>
      </c>
      <c r="B5" s="587" t="s">
        <v>254</v>
      </c>
      <c r="C5" s="552"/>
      <c r="D5" s="355"/>
      <c r="E5" s="355"/>
      <c r="F5" s="356"/>
      <c r="G5" s="391"/>
      <c r="H5" s="355"/>
      <c r="I5" s="355"/>
      <c r="J5" s="391"/>
      <c r="K5" s="355"/>
      <c r="L5" s="548"/>
    </row>
    <row r="6" spans="1:13">
      <c r="A6" s="586" t="s">
        <v>253</v>
      </c>
      <c r="B6" s="587" t="s">
        <v>255</v>
      </c>
      <c r="C6" s="552"/>
      <c r="D6" s="355"/>
      <c r="E6" s="355"/>
      <c r="F6" s="356"/>
      <c r="G6" s="391"/>
      <c r="H6" s="355"/>
      <c r="I6" s="355"/>
      <c r="J6" s="391"/>
      <c r="K6" s="355"/>
      <c r="L6" s="548"/>
    </row>
    <row r="7" spans="1:13">
      <c r="A7" s="586" t="s">
        <v>253</v>
      </c>
      <c r="B7" s="587" t="s">
        <v>256</v>
      </c>
      <c r="C7" s="552">
        <v>0.80069500000000005</v>
      </c>
      <c r="D7" s="562">
        <v>0.101023</v>
      </c>
      <c r="E7" s="562">
        <v>0.90171800000000002</v>
      </c>
      <c r="F7" s="563">
        <v>0.41000000000000003</v>
      </c>
      <c r="G7" s="563">
        <v>45</v>
      </c>
      <c r="H7" s="562">
        <v>0.610124</v>
      </c>
      <c r="I7" s="562">
        <v>0.610124</v>
      </c>
      <c r="J7" s="550">
        <v>0.67662395560474564</v>
      </c>
      <c r="K7" s="562">
        <v>1.684E-3</v>
      </c>
      <c r="L7" s="548"/>
    </row>
    <row r="8" spans="1:13">
      <c r="A8" s="586" t="s">
        <v>253</v>
      </c>
      <c r="B8" s="587" t="s">
        <v>257</v>
      </c>
      <c r="C8" s="552"/>
      <c r="D8" s="355"/>
      <c r="E8" s="355"/>
      <c r="F8" s="564"/>
      <c r="G8" s="565"/>
      <c r="H8" s="355"/>
      <c r="I8" s="355"/>
      <c r="J8" s="391"/>
      <c r="K8" s="355"/>
      <c r="L8" s="548"/>
    </row>
    <row r="9" spans="1:13">
      <c r="A9" s="586" t="s">
        <v>253</v>
      </c>
      <c r="B9" s="587" t="s">
        <v>258</v>
      </c>
      <c r="C9" s="552">
        <v>0.79457999999999995</v>
      </c>
      <c r="D9" s="562">
        <v>0</v>
      </c>
      <c r="E9" s="562">
        <v>0.79457999999999995</v>
      </c>
      <c r="F9" s="563">
        <v>0.84</v>
      </c>
      <c r="G9" s="563">
        <v>45</v>
      </c>
      <c r="H9" s="562">
        <v>0.730159</v>
      </c>
      <c r="I9" s="562">
        <v>0.730159</v>
      </c>
      <c r="J9" s="550">
        <v>0.91892446323844046</v>
      </c>
      <c r="K9" s="562">
        <v>3.0179999999999998E-3</v>
      </c>
      <c r="L9" s="548"/>
    </row>
    <row r="10" spans="1:13">
      <c r="A10" s="586" t="s">
        <v>253</v>
      </c>
      <c r="B10" s="587" t="s">
        <v>259</v>
      </c>
      <c r="C10" s="552">
        <v>0.78203199999999995</v>
      </c>
      <c r="D10" s="562">
        <v>0</v>
      </c>
      <c r="E10" s="562">
        <v>0.78203199999999995</v>
      </c>
      <c r="F10" s="563">
        <v>1.4500000000000002</v>
      </c>
      <c r="G10" s="563">
        <v>45</v>
      </c>
      <c r="H10" s="562">
        <v>0.79689900000000002</v>
      </c>
      <c r="I10" s="562">
        <v>0.79689900000000002</v>
      </c>
      <c r="J10" s="550">
        <v>1.0190107310186796</v>
      </c>
      <c r="K10" s="562">
        <v>5.11E-3</v>
      </c>
      <c r="L10" s="548"/>
    </row>
    <row r="11" spans="1:13">
      <c r="A11" s="586" t="s">
        <v>253</v>
      </c>
      <c r="B11" s="587" t="s">
        <v>260</v>
      </c>
      <c r="C11" s="552">
        <v>0.85961699999999996</v>
      </c>
      <c r="D11" s="557">
        <v>0</v>
      </c>
      <c r="E11" s="562">
        <v>0.85961699999999996</v>
      </c>
      <c r="F11" s="563">
        <v>2.86</v>
      </c>
      <c r="G11" s="563">
        <v>45</v>
      </c>
      <c r="H11" s="562">
        <v>1.1553789999999999</v>
      </c>
      <c r="I11" s="562">
        <v>1.1553789999999999</v>
      </c>
      <c r="J11" s="550">
        <v>1.3440625301733213</v>
      </c>
      <c r="K11" s="562">
        <v>1.1079E-2</v>
      </c>
      <c r="L11" s="548"/>
    </row>
    <row r="12" spans="1:13">
      <c r="A12" s="586" t="s">
        <v>253</v>
      </c>
      <c r="B12" s="587" t="s">
        <v>261</v>
      </c>
      <c r="C12" s="552"/>
      <c r="D12" s="355"/>
      <c r="E12" s="355"/>
      <c r="F12" s="356"/>
      <c r="G12" s="391"/>
      <c r="H12" s="355"/>
      <c r="I12" s="355"/>
      <c r="J12" s="391"/>
      <c r="K12" s="355"/>
      <c r="L12" s="548"/>
    </row>
    <row r="13" spans="1:13">
      <c r="A13" s="586" t="s">
        <v>253</v>
      </c>
      <c r="B13" s="587" t="s">
        <v>262</v>
      </c>
      <c r="C13" s="552"/>
      <c r="D13" s="355"/>
      <c r="E13" s="355"/>
      <c r="F13" s="356"/>
      <c r="G13" s="391"/>
      <c r="H13" s="355"/>
      <c r="I13" s="355"/>
      <c r="J13" s="391"/>
      <c r="K13" s="355"/>
      <c r="L13" s="548"/>
    </row>
    <row r="14" spans="1:13">
      <c r="A14" s="586" t="s">
        <v>253</v>
      </c>
      <c r="B14" s="587" t="s">
        <v>263</v>
      </c>
      <c r="C14" s="552"/>
      <c r="D14" s="355"/>
      <c r="E14" s="355"/>
      <c r="F14" s="356"/>
      <c r="G14" s="391"/>
      <c r="H14" s="355"/>
      <c r="I14" s="355"/>
      <c r="J14" s="391"/>
      <c r="K14" s="355"/>
      <c r="L14" s="548"/>
    </row>
    <row r="15" spans="1:13">
      <c r="A15" s="586" t="s">
        <v>253</v>
      </c>
      <c r="B15" s="586" t="s">
        <v>264</v>
      </c>
      <c r="C15" s="552"/>
      <c r="D15" s="355"/>
      <c r="E15" s="355"/>
      <c r="F15" s="356"/>
      <c r="G15" s="391"/>
      <c r="H15" s="355"/>
      <c r="I15" s="355"/>
      <c r="J15" s="391"/>
      <c r="K15" s="355"/>
      <c r="L15" s="548"/>
    </row>
    <row r="16" spans="1:13">
      <c r="A16" s="392" t="s">
        <v>253</v>
      </c>
      <c r="B16" s="392" t="s">
        <v>265</v>
      </c>
      <c r="C16" s="559">
        <v>3.2369240000000001</v>
      </c>
      <c r="D16" s="559">
        <v>0.101023</v>
      </c>
      <c r="E16" s="559">
        <v>3.3379470000000002</v>
      </c>
      <c r="F16" s="560">
        <v>1.39</v>
      </c>
      <c r="G16" s="560">
        <v>45</v>
      </c>
      <c r="H16" s="559">
        <v>3.2925610000000001</v>
      </c>
      <c r="I16" s="559">
        <v>3.2925610000000001</v>
      </c>
      <c r="J16" s="561">
        <v>0.98640301958059839</v>
      </c>
      <c r="K16" s="559">
        <v>2.0891E-2</v>
      </c>
      <c r="L16" s="548"/>
    </row>
    <row r="17" spans="1:12">
      <c r="A17" s="393" t="s">
        <v>266</v>
      </c>
      <c r="B17" s="394" t="s">
        <v>254</v>
      </c>
      <c r="C17" s="554"/>
      <c r="D17" s="544"/>
      <c r="E17" s="555"/>
      <c r="F17" s="556"/>
      <c r="G17" s="556"/>
      <c r="H17" s="555"/>
      <c r="I17" s="557"/>
      <c r="J17" s="549"/>
      <c r="K17" s="555"/>
      <c r="L17" s="548"/>
    </row>
    <row r="18" spans="1:12">
      <c r="A18" s="586" t="s">
        <v>266</v>
      </c>
      <c r="B18" s="587" t="s">
        <v>255</v>
      </c>
      <c r="C18" s="545">
        <v>1846.952503</v>
      </c>
      <c r="D18" s="544">
        <v>10.890088</v>
      </c>
      <c r="E18" s="355">
        <v>1857.8425910000001</v>
      </c>
      <c r="F18" s="365">
        <v>0.15</v>
      </c>
      <c r="G18" s="365">
        <v>28.449999999999996</v>
      </c>
      <c r="H18" s="355">
        <v>456.492572</v>
      </c>
      <c r="I18" s="355">
        <v>456.492572</v>
      </c>
      <c r="J18" s="549">
        <v>0.24571111363869039</v>
      </c>
      <c r="K18" s="355">
        <v>0.79273899999999997</v>
      </c>
      <c r="L18" s="548"/>
    </row>
    <row r="19" spans="1:12">
      <c r="A19" s="586" t="s">
        <v>266</v>
      </c>
      <c r="B19" s="587" t="s">
        <v>256</v>
      </c>
      <c r="C19" s="552">
        <v>18</v>
      </c>
      <c r="D19" s="551">
        <v>0</v>
      </c>
      <c r="E19" s="355">
        <v>18</v>
      </c>
      <c r="F19" s="365">
        <v>0.4</v>
      </c>
      <c r="G19" s="365">
        <v>17</v>
      </c>
      <c r="H19" s="355">
        <v>4.0828499999999996</v>
      </c>
      <c r="I19" s="355">
        <v>4.0828499999999996</v>
      </c>
      <c r="J19" s="550">
        <v>0.22682499999999997</v>
      </c>
      <c r="K19" s="355">
        <v>1.2208999999999999E-2</v>
      </c>
      <c r="L19" s="548"/>
    </row>
    <row r="20" spans="1:12">
      <c r="A20" s="586" t="s">
        <v>266</v>
      </c>
      <c r="B20" s="587" t="s">
        <v>257</v>
      </c>
      <c r="C20" s="552">
        <v>1031.1116010000001</v>
      </c>
      <c r="D20" s="551">
        <v>1.0520350000000001</v>
      </c>
      <c r="E20" s="355">
        <v>1032.163636</v>
      </c>
      <c r="F20" s="365">
        <v>0.5</v>
      </c>
      <c r="G20" s="365">
        <v>22.13</v>
      </c>
      <c r="H20" s="355">
        <v>330.24104699999998</v>
      </c>
      <c r="I20" s="355">
        <v>330.24104699999998</v>
      </c>
      <c r="J20" s="550">
        <v>0.31995028257321784</v>
      </c>
      <c r="K20" s="355">
        <v>1.141929</v>
      </c>
    </row>
    <row r="21" spans="1:12">
      <c r="A21" s="586" t="s">
        <v>266</v>
      </c>
      <c r="B21" s="587" t="s">
        <v>258</v>
      </c>
      <c r="C21" s="552">
        <v>2114.2534859999996</v>
      </c>
      <c r="D21" s="551">
        <v>31.906616</v>
      </c>
      <c r="E21" s="355">
        <v>2146.1601019999998</v>
      </c>
      <c r="F21" s="365">
        <v>0.89999999999999991</v>
      </c>
      <c r="G21" s="365">
        <v>23.07</v>
      </c>
      <c r="H21" s="355">
        <v>877.40727900000002</v>
      </c>
      <c r="I21" s="355">
        <v>877.40727900000002</v>
      </c>
      <c r="J21" s="550">
        <v>0.40882657271577594</v>
      </c>
      <c r="K21" s="355">
        <v>4.4715509999999998</v>
      </c>
    </row>
    <row r="22" spans="1:12">
      <c r="A22" s="586" t="s">
        <v>266</v>
      </c>
      <c r="B22" s="587" t="s">
        <v>259</v>
      </c>
      <c r="C22" s="552">
        <v>1417.235631</v>
      </c>
      <c r="D22" s="551">
        <v>31.773199999999999</v>
      </c>
      <c r="E22" s="355">
        <v>1449.0088310000001</v>
      </c>
      <c r="F22" s="365">
        <v>1.4000000000000001</v>
      </c>
      <c r="G22" s="365">
        <v>21.15</v>
      </c>
      <c r="H22" s="355">
        <v>567.33038799999997</v>
      </c>
      <c r="I22" s="355">
        <v>567.33038799999997</v>
      </c>
      <c r="J22" s="550">
        <v>0.39152997266998707</v>
      </c>
      <c r="K22" s="355">
        <v>4.2902940000000003</v>
      </c>
      <c r="L22" s="548"/>
    </row>
    <row r="23" spans="1:12">
      <c r="A23" s="586" t="s">
        <v>266</v>
      </c>
      <c r="B23" s="587" t="s">
        <v>260</v>
      </c>
      <c r="C23" s="552">
        <v>3597.8642879999998</v>
      </c>
      <c r="D23" s="551">
        <v>511.598951</v>
      </c>
      <c r="E23" s="355">
        <v>4109.4632389999997</v>
      </c>
      <c r="F23" s="365">
        <v>3.2399999999999998</v>
      </c>
      <c r="G23" s="365">
        <v>27.13</v>
      </c>
      <c r="H23" s="355">
        <v>2439.9648529999999</v>
      </c>
      <c r="I23" s="355">
        <v>2439.9648529999999</v>
      </c>
      <c r="J23" s="550">
        <v>0.59374295646303021</v>
      </c>
      <c r="K23" s="355">
        <v>37.413811000000003</v>
      </c>
    </row>
    <row r="24" spans="1:12">
      <c r="A24" s="586" t="s">
        <v>266</v>
      </c>
      <c r="B24" s="587" t="s">
        <v>261</v>
      </c>
      <c r="C24" s="552">
        <v>2061.5896079999998</v>
      </c>
      <c r="D24" s="551">
        <v>223.76297099999999</v>
      </c>
      <c r="E24" s="355">
        <v>2285.3525789999999</v>
      </c>
      <c r="F24" s="365">
        <v>6.5299999999999994</v>
      </c>
      <c r="G24" s="365">
        <v>22.79</v>
      </c>
      <c r="H24" s="355">
        <v>1507.3275980000001</v>
      </c>
      <c r="I24" s="355">
        <v>1507.3275980000001</v>
      </c>
      <c r="J24" s="550">
        <v>0.65956019734143623</v>
      </c>
      <c r="K24" s="355">
        <v>34.502648999999998</v>
      </c>
    </row>
    <row r="25" spans="1:12">
      <c r="A25" s="586" t="s">
        <v>266</v>
      </c>
      <c r="B25" s="587" t="s">
        <v>262</v>
      </c>
      <c r="C25" s="552">
        <v>94.701715000000007</v>
      </c>
      <c r="D25" s="551">
        <v>20.486184000000002</v>
      </c>
      <c r="E25" s="355">
        <v>115.187899</v>
      </c>
      <c r="F25" s="365">
        <v>14.000000000000002</v>
      </c>
      <c r="G25" s="365">
        <v>34.870000000000005</v>
      </c>
      <c r="H25" s="355">
        <v>152.82744</v>
      </c>
      <c r="I25" s="355">
        <v>152.82744</v>
      </c>
      <c r="J25" s="550">
        <v>1.3267664513960793</v>
      </c>
      <c r="K25" s="355">
        <v>5.6226779999999996</v>
      </c>
    </row>
    <row r="26" spans="1:12">
      <c r="A26" s="586" t="s">
        <v>266</v>
      </c>
      <c r="B26" s="587" t="s">
        <v>263</v>
      </c>
      <c r="C26" s="552">
        <v>5.375</v>
      </c>
      <c r="D26" s="551">
        <v>0</v>
      </c>
      <c r="E26" s="355">
        <v>5.375</v>
      </c>
      <c r="F26" s="365">
        <v>100</v>
      </c>
      <c r="G26" s="365">
        <v>22</v>
      </c>
      <c r="H26" s="355">
        <v>0</v>
      </c>
      <c r="I26" s="355">
        <v>0</v>
      </c>
      <c r="J26" s="550">
        <v>0</v>
      </c>
      <c r="K26" s="355">
        <v>1.1825000000000001</v>
      </c>
    </row>
    <row r="27" spans="1:12">
      <c r="A27" s="586" t="s">
        <v>266</v>
      </c>
      <c r="B27" s="586" t="s">
        <v>264</v>
      </c>
      <c r="C27" s="552">
        <v>108.833659</v>
      </c>
      <c r="D27" s="551">
        <v>0</v>
      </c>
      <c r="E27" s="355">
        <v>108.833659</v>
      </c>
      <c r="F27" s="365">
        <v>100</v>
      </c>
      <c r="G27" s="365">
        <v>62.970000000000006</v>
      </c>
      <c r="H27" s="355">
        <v>346.147199</v>
      </c>
      <c r="I27" s="355">
        <v>346.147199</v>
      </c>
      <c r="J27" s="550">
        <v>3.1805160478891921</v>
      </c>
      <c r="K27" s="355">
        <v>43.558658999999999</v>
      </c>
    </row>
    <row r="28" spans="1:12">
      <c r="A28" s="392" t="s">
        <v>266</v>
      </c>
      <c r="B28" s="392" t="s">
        <v>265</v>
      </c>
      <c r="C28" s="558">
        <v>12295.917490999998</v>
      </c>
      <c r="D28" s="559">
        <v>831.47004500000003</v>
      </c>
      <c r="E28" s="559">
        <v>13127.387536</v>
      </c>
      <c r="F28" s="560">
        <v>3.51</v>
      </c>
      <c r="G28" s="560">
        <v>25.19</v>
      </c>
      <c r="H28" s="559">
        <v>6681.821226</v>
      </c>
      <c r="I28" s="559">
        <v>6681.821226</v>
      </c>
      <c r="J28" s="553">
        <v>0.50899855037234576</v>
      </c>
      <c r="K28" s="559">
        <v>132.98901899999998</v>
      </c>
    </row>
    <row r="29" spans="1:12">
      <c r="A29" s="393" t="s">
        <v>267</v>
      </c>
      <c r="B29" s="394" t="s">
        <v>254</v>
      </c>
      <c r="C29" s="552"/>
      <c r="D29" s="362"/>
      <c r="E29" s="363"/>
      <c r="F29" s="395"/>
      <c r="G29" s="395"/>
      <c r="H29" s="367"/>
      <c r="I29" s="367"/>
      <c r="J29" s="395"/>
      <c r="K29" s="363"/>
    </row>
    <row r="30" spans="1:12">
      <c r="A30" s="586" t="s">
        <v>267</v>
      </c>
      <c r="B30" s="587" t="s">
        <v>255</v>
      </c>
      <c r="C30" s="552">
        <v>246.78819799999999</v>
      </c>
      <c r="D30" s="551">
        <v>0</v>
      </c>
      <c r="E30" s="551">
        <v>246.78819799999999</v>
      </c>
      <c r="F30" s="566">
        <v>0.15</v>
      </c>
      <c r="G30" s="566">
        <v>18.649999999999999</v>
      </c>
      <c r="H30" s="551">
        <v>33.268661000000002</v>
      </c>
      <c r="I30" s="551">
        <v>33.268661000000002</v>
      </c>
      <c r="J30" s="550">
        <v>0.134806531550589</v>
      </c>
      <c r="K30" s="551">
        <v>6.9046999999999997E-2</v>
      </c>
    </row>
    <row r="31" spans="1:12">
      <c r="A31" s="586" t="s">
        <v>267</v>
      </c>
      <c r="B31" s="587" t="s">
        <v>256</v>
      </c>
      <c r="C31" s="552"/>
      <c r="D31" s="551"/>
      <c r="E31" s="551"/>
      <c r="F31" s="566"/>
      <c r="G31" s="566"/>
      <c r="H31" s="551"/>
      <c r="I31" s="551"/>
      <c r="J31" s="550"/>
      <c r="K31" s="551"/>
    </row>
    <row r="32" spans="1:12">
      <c r="A32" s="586" t="s">
        <v>267</v>
      </c>
      <c r="B32" s="587" t="s">
        <v>257</v>
      </c>
      <c r="C32" s="552">
        <v>91.828100000000006</v>
      </c>
      <c r="D32" s="551">
        <v>0</v>
      </c>
      <c r="E32" s="551">
        <v>91.828100000000006</v>
      </c>
      <c r="F32" s="566">
        <v>0.5</v>
      </c>
      <c r="G32" s="566">
        <v>39</v>
      </c>
      <c r="H32" s="551">
        <v>50.490333</v>
      </c>
      <c r="I32" s="551">
        <v>50.490333</v>
      </c>
      <c r="J32" s="550">
        <v>0.54983532273890012</v>
      </c>
      <c r="K32" s="551">
        <v>0.179065</v>
      </c>
    </row>
    <row r="33" spans="1:11">
      <c r="A33" s="586" t="s">
        <v>267</v>
      </c>
      <c r="B33" s="587" t="s">
        <v>258</v>
      </c>
      <c r="C33" s="552">
        <v>279.20999999999998</v>
      </c>
      <c r="D33" s="551">
        <v>0</v>
      </c>
      <c r="E33" s="551">
        <v>279.20999999999998</v>
      </c>
      <c r="F33" s="566">
        <v>0.89999999999999991</v>
      </c>
      <c r="G33" s="566">
        <v>14.000000000000002</v>
      </c>
      <c r="H33" s="551">
        <v>71.163972999999999</v>
      </c>
      <c r="I33" s="551">
        <v>71.163972999999999</v>
      </c>
      <c r="J33" s="550">
        <v>0.25487616131227392</v>
      </c>
      <c r="K33" s="551">
        <v>0.35180499999999998</v>
      </c>
    </row>
    <row r="34" spans="1:11">
      <c r="A34" s="586" t="s">
        <v>267</v>
      </c>
      <c r="B34" s="587" t="s">
        <v>259</v>
      </c>
      <c r="C34" s="552">
        <v>19.537499999999998</v>
      </c>
      <c r="D34" s="551">
        <v>0.46645999999999999</v>
      </c>
      <c r="E34" s="551">
        <v>20.003959999999999</v>
      </c>
      <c r="F34" s="566">
        <v>1.4000000000000001</v>
      </c>
      <c r="G34" s="566">
        <v>22</v>
      </c>
      <c r="H34" s="551">
        <v>8.2955020000000008</v>
      </c>
      <c r="I34" s="551">
        <v>8.2955020000000008</v>
      </c>
      <c r="J34" s="550">
        <v>0.41469299078782407</v>
      </c>
      <c r="K34" s="551">
        <v>6.1613000000000001E-2</v>
      </c>
    </row>
    <row r="35" spans="1:11">
      <c r="A35" s="586" t="s">
        <v>267</v>
      </c>
      <c r="B35" s="587" t="s">
        <v>260</v>
      </c>
      <c r="C35" s="552">
        <v>201.30591200000001</v>
      </c>
      <c r="D35" s="551">
        <v>13.562841000000001</v>
      </c>
      <c r="E35" s="551">
        <v>214.868753</v>
      </c>
      <c r="F35" s="566">
        <v>3.4000000000000004</v>
      </c>
      <c r="G35" s="566">
        <v>24.29</v>
      </c>
      <c r="H35" s="551">
        <v>122.589349</v>
      </c>
      <c r="I35" s="551">
        <v>122.589349</v>
      </c>
      <c r="J35" s="550">
        <v>0.57053130010020581</v>
      </c>
      <c r="K35" s="551">
        <v>1.963881</v>
      </c>
    </row>
    <row r="36" spans="1:11">
      <c r="A36" s="586" t="s">
        <v>267</v>
      </c>
      <c r="B36" s="587" t="s">
        <v>261</v>
      </c>
      <c r="C36" s="552">
        <v>49.793072000000009</v>
      </c>
      <c r="D36" s="551">
        <v>21.765075</v>
      </c>
      <c r="E36" s="551">
        <v>71.558147000000005</v>
      </c>
      <c r="F36" s="566">
        <v>6.76</v>
      </c>
      <c r="G36" s="566">
        <v>23.24</v>
      </c>
      <c r="H36" s="551">
        <v>44.614460000000001</v>
      </c>
      <c r="I36" s="551">
        <v>44.614460000000001</v>
      </c>
      <c r="J36" s="550">
        <v>0.62347142667067657</v>
      </c>
      <c r="K36" s="551">
        <v>1.117761</v>
      </c>
    </row>
    <row r="37" spans="1:11">
      <c r="A37" s="586" t="s">
        <v>267</v>
      </c>
      <c r="B37" s="587" t="s">
        <v>262</v>
      </c>
      <c r="C37" s="552"/>
      <c r="D37" s="551"/>
      <c r="E37" s="551"/>
      <c r="F37" s="566"/>
      <c r="G37" s="566"/>
      <c r="H37" s="551"/>
      <c r="I37" s="551"/>
      <c r="J37" s="550"/>
      <c r="K37" s="551"/>
    </row>
    <row r="38" spans="1:11">
      <c r="A38" s="586" t="s">
        <v>267</v>
      </c>
      <c r="B38" s="587" t="s">
        <v>263</v>
      </c>
      <c r="C38" s="552"/>
      <c r="D38" s="551"/>
      <c r="E38" s="551"/>
      <c r="F38" s="566"/>
      <c r="G38" s="566"/>
      <c r="H38" s="551"/>
      <c r="I38" s="551"/>
      <c r="J38" s="550"/>
      <c r="K38" s="551"/>
    </row>
    <row r="39" spans="1:11">
      <c r="A39" s="396" t="s">
        <v>267</v>
      </c>
      <c r="B39" s="396" t="s">
        <v>264</v>
      </c>
      <c r="C39" s="552"/>
      <c r="D39" s="370"/>
      <c r="E39" s="355"/>
      <c r="F39" s="397"/>
      <c r="G39" s="397"/>
      <c r="H39" s="367"/>
      <c r="I39" s="367"/>
      <c r="J39" s="550"/>
      <c r="K39" s="367"/>
    </row>
    <row r="40" spans="1:11">
      <c r="A40" s="588" t="s">
        <v>267</v>
      </c>
      <c r="B40" s="588" t="s">
        <v>265</v>
      </c>
      <c r="C40" s="559">
        <v>888.46278200000006</v>
      </c>
      <c r="D40" s="559">
        <v>35.794376</v>
      </c>
      <c r="E40" s="559">
        <v>924.25715799999989</v>
      </c>
      <c r="F40" s="560">
        <v>1.7000000000000002</v>
      </c>
      <c r="G40" s="560">
        <v>21.01</v>
      </c>
      <c r="H40" s="559">
        <v>330.42227800000001</v>
      </c>
      <c r="I40" s="559">
        <v>330.42227800000001</v>
      </c>
      <c r="J40" s="561">
        <v>0.35750037220701736</v>
      </c>
      <c r="K40" s="559">
        <v>3.7431720000000004</v>
      </c>
    </row>
    <row r="41" spans="1:11">
      <c r="A41" s="393" t="s">
        <v>118</v>
      </c>
      <c r="B41" s="394" t="s">
        <v>254</v>
      </c>
      <c r="C41" s="361"/>
      <c r="D41" s="362"/>
      <c r="E41" s="363"/>
      <c r="F41" s="395"/>
      <c r="G41" s="395"/>
      <c r="H41" s="363"/>
      <c r="I41" s="363"/>
      <c r="J41" s="395"/>
      <c r="K41" s="363"/>
    </row>
    <row r="42" spans="1:11">
      <c r="A42" s="586" t="s">
        <v>118</v>
      </c>
      <c r="B42" s="587" t="s">
        <v>255</v>
      </c>
      <c r="C42" s="552">
        <v>89.294893000000002</v>
      </c>
      <c r="D42" s="551">
        <v>23.910996000000001</v>
      </c>
      <c r="E42" s="551">
        <v>113.205889</v>
      </c>
      <c r="F42" s="566">
        <v>0.21</v>
      </c>
      <c r="G42" s="566">
        <v>15.879999999999999</v>
      </c>
      <c r="H42" s="551">
        <v>7.8391950000000001</v>
      </c>
      <c r="I42" s="551">
        <v>7.8391950000000001</v>
      </c>
      <c r="J42" s="550">
        <v>6.9247236775818261E-2</v>
      </c>
      <c r="K42" s="551">
        <v>3.7196E-2</v>
      </c>
    </row>
    <row r="43" spans="1:11">
      <c r="A43" s="586" t="s">
        <v>118</v>
      </c>
      <c r="B43" s="587" t="s">
        <v>256</v>
      </c>
      <c r="C43" s="552">
        <v>118.91576500000001</v>
      </c>
      <c r="D43" s="551">
        <v>2.368201</v>
      </c>
      <c r="E43" s="551">
        <v>121.28396600000001</v>
      </c>
      <c r="F43" s="566">
        <v>0.37</v>
      </c>
      <c r="G43" s="566">
        <v>18.099999999999998</v>
      </c>
      <c r="H43" s="551">
        <v>14.316625</v>
      </c>
      <c r="I43" s="551">
        <v>14.316625</v>
      </c>
      <c r="J43" s="550">
        <v>0.1180421903419616</v>
      </c>
      <c r="K43" s="551">
        <v>7.9381999999999994E-2</v>
      </c>
    </row>
    <row r="44" spans="1:11">
      <c r="A44" s="586" t="s">
        <v>118</v>
      </c>
      <c r="B44" s="587" t="s">
        <v>257</v>
      </c>
      <c r="C44" s="552">
        <v>83.817544999999996</v>
      </c>
      <c r="D44" s="551">
        <v>1.0329269999999999</v>
      </c>
      <c r="E44" s="551">
        <v>84.850471999999996</v>
      </c>
      <c r="F44" s="566">
        <v>0.63</v>
      </c>
      <c r="G44" s="566">
        <v>19.220000000000002</v>
      </c>
      <c r="H44" s="551">
        <v>15.736503000000001</v>
      </c>
      <c r="I44" s="551">
        <v>15.736503000000001</v>
      </c>
      <c r="J44" s="550">
        <v>0.18546158470397198</v>
      </c>
      <c r="K44" s="551">
        <v>0.102301</v>
      </c>
    </row>
    <row r="45" spans="1:11">
      <c r="A45" s="586" t="s">
        <v>118</v>
      </c>
      <c r="B45" s="587" t="s">
        <v>258</v>
      </c>
      <c r="C45" s="552">
        <v>67.76155399999999</v>
      </c>
      <c r="D45" s="551">
        <v>0.22392599999999999</v>
      </c>
      <c r="E45" s="551">
        <v>67.985479999999995</v>
      </c>
      <c r="F45" s="566">
        <v>0.97</v>
      </c>
      <c r="G45" s="566">
        <v>24.5</v>
      </c>
      <c r="H45" s="551">
        <v>21.643702000000001</v>
      </c>
      <c r="I45" s="551">
        <v>21.643702000000001</v>
      </c>
      <c r="J45" s="550">
        <v>0.31835771402952517</v>
      </c>
      <c r="K45" s="551">
        <v>0.16187399999999999</v>
      </c>
    </row>
    <row r="46" spans="1:11">
      <c r="A46" s="586" t="s">
        <v>118</v>
      </c>
      <c r="B46" s="587" t="s">
        <v>259</v>
      </c>
      <c r="C46" s="552">
        <v>33.605474000000001</v>
      </c>
      <c r="D46" s="551">
        <v>0.246031</v>
      </c>
      <c r="E46" s="551">
        <v>33.851505000000003</v>
      </c>
      <c r="F46" s="566">
        <v>1.7500000000000002</v>
      </c>
      <c r="G46" s="566">
        <v>22.11</v>
      </c>
      <c r="H46" s="551">
        <v>14.152877999999999</v>
      </c>
      <c r="I46" s="551">
        <v>14.152877999999999</v>
      </c>
      <c r="J46" s="550">
        <v>0.41808711311358232</v>
      </c>
      <c r="K46" s="551">
        <v>0.13025</v>
      </c>
    </row>
    <row r="47" spans="1:11">
      <c r="A47" s="586" t="s">
        <v>118</v>
      </c>
      <c r="B47" s="587" t="s">
        <v>260</v>
      </c>
      <c r="C47" s="552">
        <v>28.213090000000001</v>
      </c>
      <c r="D47" s="551">
        <v>3.2428999999999999E-2</v>
      </c>
      <c r="E47" s="551">
        <v>28.245519000000002</v>
      </c>
      <c r="F47" s="566">
        <v>3.3099999999999996</v>
      </c>
      <c r="G47" s="566">
        <v>20.119999999999997</v>
      </c>
      <c r="H47" s="551">
        <v>15.959735</v>
      </c>
      <c r="I47" s="551">
        <v>15.959735</v>
      </c>
      <c r="J47" s="550">
        <v>0.56503599739130295</v>
      </c>
      <c r="K47" s="551">
        <v>0.192746</v>
      </c>
    </row>
    <row r="48" spans="1:11">
      <c r="A48" s="586" t="s">
        <v>118</v>
      </c>
      <c r="B48" s="587" t="s">
        <v>261</v>
      </c>
      <c r="C48" s="552">
        <v>11.387797000000001</v>
      </c>
      <c r="D48" s="551">
        <v>1.2355E-2</v>
      </c>
      <c r="E48" s="551">
        <v>11.400152</v>
      </c>
      <c r="F48" s="566">
        <v>7.3800000000000008</v>
      </c>
      <c r="G48" s="566">
        <v>18.060000000000002</v>
      </c>
      <c r="H48" s="551">
        <v>8.6476209999999991</v>
      </c>
      <c r="I48" s="551">
        <v>8.6476209999999991</v>
      </c>
      <c r="J48" s="550">
        <v>0.75855313157228066</v>
      </c>
      <c r="K48" s="551">
        <v>0.15198300000000001</v>
      </c>
    </row>
    <row r="49" spans="1:11">
      <c r="A49" s="586" t="s">
        <v>118</v>
      </c>
      <c r="B49" s="587" t="s">
        <v>262</v>
      </c>
      <c r="C49" s="552">
        <v>12.911985</v>
      </c>
      <c r="D49" s="551">
        <v>1.2070000000000001E-2</v>
      </c>
      <c r="E49" s="551">
        <v>12.924054999999999</v>
      </c>
      <c r="F49" s="566">
        <v>18.55</v>
      </c>
      <c r="G49" s="566">
        <v>23.98</v>
      </c>
      <c r="H49" s="551">
        <v>15.648116999999999</v>
      </c>
      <c r="I49" s="551">
        <v>15.648116999999999</v>
      </c>
      <c r="J49" s="550">
        <v>1.2107745595325925</v>
      </c>
      <c r="K49" s="551">
        <v>0.55219099999999999</v>
      </c>
    </row>
    <row r="50" spans="1:11">
      <c r="A50" s="586" t="s">
        <v>118</v>
      </c>
      <c r="B50" s="587" t="s">
        <v>263</v>
      </c>
      <c r="C50" s="552">
        <v>0.550431</v>
      </c>
      <c r="D50" s="551">
        <v>0</v>
      </c>
      <c r="E50" s="551">
        <v>0.550431</v>
      </c>
      <c r="F50" s="566">
        <v>100</v>
      </c>
      <c r="G50" s="566">
        <v>16.3</v>
      </c>
      <c r="H50" s="551">
        <v>0.13805600000000001</v>
      </c>
      <c r="I50" s="551">
        <v>0.13805600000000001</v>
      </c>
      <c r="J50" s="550">
        <v>0.25081436183645184</v>
      </c>
      <c r="K50" s="551">
        <v>8.974E-2</v>
      </c>
    </row>
    <row r="51" spans="1:11">
      <c r="A51" s="396" t="s">
        <v>118</v>
      </c>
      <c r="B51" s="396" t="s">
        <v>264</v>
      </c>
      <c r="C51" s="552">
        <v>2.3001000000000001E-2</v>
      </c>
      <c r="D51" s="551">
        <v>0</v>
      </c>
      <c r="E51" s="551">
        <v>2.3001000000000001E-2</v>
      </c>
      <c r="F51" s="566">
        <v>100</v>
      </c>
      <c r="G51" s="566">
        <v>0</v>
      </c>
      <c r="H51" s="551">
        <v>5.9246E-2</v>
      </c>
      <c r="I51" s="551">
        <v>5.9246E-2</v>
      </c>
      <c r="J51" s="550">
        <v>2.5758010521281682</v>
      </c>
      <c r="K51" s="551">
        <v>0</v>
      </c>
    </row>
    <row r="52" spans="1:11">
      <c r="A52" s="588" t="s">
        <v>118</v>
      </c>
      <c r="B52" s="588" t="s">
        <v>265</v>
      </c>
      <c r="C52" s="559">
        <v>446.48153500000006</v>
      </c>
      <c r="D52" s="559">
        <v>27.838934999999999</v>
      </c>
      <c r="E52" s="559">
        <v>474.32047000000006</v>
      </c>
      <c r="F52" s="560">
        <v>1.52</v>
      </c>
      <c r="G52" s="560">
        <v>19.25</v>
      </c>
      <c r="H52" s="559">
        <v>114.141678</v>
      </c>
      <c r="I52" s="559">
        <v>114.141678</v>
      </c>
      <c r="J52" s="561">
        <v>0.24064253014422926</v>
      </c>
      <c r="K52" s="559">
        <v>1.4976629999999997</v>
      </c>
    </row>
    <row r="53" spans="1:11">
      <c r="A53" s="393" t="s">
        <v>268</v>
      </c>
      <c r="B53" s="394" t="s">
        <v>254</v>
      </c>
      <c r="C53" s="361"/>
      <c r="D53" s="363"/>
      <c r="E53" s="363"/>
      <c r="F53" s="395"/>
      <c r="G53" s="395"/>
      <c r="H53" s="363"/>
      <c r="I53" s="363"/>
      <c r="J53" s="395"/>
      <c r="K53" s="363"/>
    </row>
    <row r="54" spans="1:11">
      <c r="A54" s="586" t="s">
        <v>268</v>
      </c>
      <c r="B54" s="587" t="s">
        <v>255</v>
      </c>
      <c r="C54" s="552">
        <v>6819.98812</v>
      </c>
      <c r="D54" s="551">
        <v>1341.7325040000001</v>
      </c>
      <c r="E54" s="551">
        <v>8161.7206239999996</v>
      </c>
      <c r="F54" s="566">
        <v>0.21</v>
      </c>
      <c r="G54" s="566">
        <v>14.829999999999998</v>
      </c>
      <c r="H54" s="551">
        <v>531.06388200000004</v>
      </c>
      <c r="I54" s="551">
        <v>531.06388200000004</v>
      </c>
      <c r="J54" s="550">
        <v>6.506763787507952E-2</v>
      </c>
      <c r="K54" s="551">
        <v>2.525782</v>
      </c>
    </row>
    <row r="55" spans="1:11">
      <c r="A55" s="586" t="s">
        <v>268</v>
      </c>
      <c r="B55" s="587" t="s">
        <v>256</v>
      </c>
      <c r="C55" s="552">
        <v>7703.3215980000004</v>
      </c>
      <c r="D55" s="551">
        <v>279.43155999999999</v>
      </c>
      <c r="E55" s="551">
        <v>7982.7531580000004</v>
      </c>
      <c r="F55" s="566">
        <v>0.36</v>
      </c>
      <c r="G55" s="566">
        <v>18.16</v>
      </c>
      <c r="H55" s="551">
        <v>956.41275099999996</v>
      </c>
      <c r="I55" s="551">
        <v>956.41275099999996</v>
      </c>
      <c r="J55" s="550">
        <v>0.11980988664813227</v>
      </c>
      <c r="K55" s="551">
        <v>5.3220140000000002</v>
      </c>
    </row>
    <row r="56" spans="1:11">
      <c r="A56" s="586" t="s">
        <v>268</v>
      </c>
      <c r="B56" s="587" t="s">
        <v>257</v>
      </c>
      <c r="C56" s="552">
        <v>5136.8877350000002</v>
      </c>
      <c r="D56" s="551">
        <v>36.154069</v>
      </c>
      <c r="E56" s="551">
        <v>5173.0418040000004</v>
      </c>
      <c r="F56" s="566">
        <v>0.62</v>
      </c>
      <c r="G56" s="566">
        <v>23.18</v>
      </c>
      <c r="H56" s="551">
        <v>1151.293617</v>
      </c>
      <c r="I56" s="551">
        <v>1151.293617</v>
      </c>
      <c r="J56" s="550">
        <v>0.22255641083545358</v>
      </c>
      <c r="K56" s="551">
        <v>7.4665419999999996</v>
      </c>
    </row>
    <row r="57" spans="1:11">
      <c r="A57" s="586" t="s">
        <v>268</v>
      </c>
      <c r="B57" s="587" t="s">
        <v>258</v>
      </c>
      <c r="C57" s="552">
        <v>5095.2555130000001</v>
      </c>
      <c r="D57" s="551">
        <v>8.8971710000000002</v>
      </c>
      <c r="E57" s="551">
        <v>5104.1526839999997</v>
      </c>
      <c r="F57" s="566">
        <v>0.95</v>
      </c>
      <c r="G57" s="566">
        <v>25.36</v>
      </c>
      <c r="H57" s="551">
        <v>1650.7318339999999</v>
      </c>
      <c r="I57" s="551">
        <v>1650.7318339999999</v>
      </c>
      <c r="J57" s="550">
        <v>0.3234095718128796</v>
      </c>
      <c r="K57" s="551">
        <v>12.273655</v>
      </c>
    </row>
    <row r="58" spans="1:11">
      <c r="A58" s="586" t="s">
        <v>268</v>
      </c>
      <c r="B58" s="587" t="s">
        <v>259</v>
      </c>
      <c r="C58" s="552">
        <v>2287.9760450000003</v>
      </c>
      <c r="D58" s="551">
        <v>3.1751749999999999</v>
      </c>
      <c r="E58" s="551">
        <v>2291.1512200000002</v>
      </c>
      <c r="F58" s="566">
        <v>1.6199999999999999</v>
      </c>
      <c r="G58" s="566">
        <v>23.65</v>
      </c>
      <c r="H58" s="551">
        <v>973.42058799999995</v>
      </c>
      <c r="I58" s="551">
        <v>973.42058799999995</v>
      </c>
      <c r="J58" s="550">
        <v>0.42486090813333566</v>
      </c>
      <c r="K58" s="551">
        <v>8.7524280000000001</v>
      </c>
    </row>
    <row r="59" spans="1:11">
      <c r="A59" s="586" t="s">
        <v>268</v>
      </c>
      <c r="B59" s="587" t="s">
        <v>260</v>
      </c>
      <c r="C59" s="552">
        <v>573.32208800000001</v>
      </c>
      <c r="D59" s="551">
        <v>3.4836490000000002</v>
      </c>
      <c r="E59" s="551">
        <v>576.80573700000002</v>
      </c>
      <c r="F59" s="566">
        <v>3.74</v>
      </c>
      <c r="G59" s="566">
        <v>22.23</v>
      </c>
      <c r="H59" s="551">
        <v>372.93709699999999</v>
      </c>
      <c r="I59" s="551">
        <v>372.93709699999999</v>
      </c>
      <c r="J59" s="550">
        <v>0.64655580393438417</v>
      </c>
      <c r="K59" s="551">
        <v>4.7981889999999998</v>
      </c>
    </row>
    <row r="60" spans="1:11">
      <c r="A60" s="586" t="s">
        <v>268</v>
      </c>
      <c r="B60" s="587" t="s">
        <v>261</v>
      </c>
      <c r="C60" s="552">
        <v>453.23666899999995</v>
      </c>
      <c r="D60" s="551">
        <v>0.50503200000000004</v>
      </c>
      <c r="E60" s="551">
        <v>453.74170099999998</v>
      </c>
      <c r="F60" s="566">
        <v>7.31</v>
      </c>
      <c r="G60" s="566">
        <v>25.069999999999997</v>
      </c>
      <c r="H60" s="551">
        <v>478.39391699999999</v>
      </c>
      <c r="I60" s="551">
        <v>478.39391699999999</v>
      </c>
      <c r="J60" s="550">
        <v>1.0543309463196111</v>
      </c>
      <c r="K60" s="551">
        <v>8.447635</v>
      </c>
    </row>
    <row r="61" spans="1:11">
      <c r="A61" s="586" t="s">
        <v>268</v>
      </c>
      <c r="B61" s="587" t="s">
        <v>262</v>
      </c>
      <c r="C61" s="552">
        <v>551.96067800000003</v>
      </c>
      <c r="D61" s="551">
        <v>0.51770899999999997</v>
      </c>
      <c r="E61" s="551">
        <v>552.478387</v>
      </c>
      <c r="F61" s="566">
        <v>23.46</v>
      </c>
      <c r="G61" s="566">
        <v>22.98</v>
      </c>
      <c r="H61" s="551">
        <v>723.42841599999997</v>
      </c>
      <c r="I61" s="551">
        <v>723.42841599999997</v>
      </c>
      <c r="J61" s="550">
        <v>1.3094239214103409</v>
      </c>
      <c r="K61" s="551">
        <v>30.236946</v>
      </c>
    </row>
    <row r="62" spans="1:11">
      <c r="A62" s="586" t="s">
        <v>268</v>
      </c>
      <c r="B62" s="587" t="s">
        <v>263</v>
      </c>
      <c r="C62" s="552">
        <v>48.708376999999999</v>
      </c>
      <c r="D62" s="551">
        <v>6.8929999999999998E-3</v>
      </c>
      <c r="E62" s="551">
        <v>48.715269999999997</v>
      </c>
      <c r="F62" s="566">
        <v>100</v>
      </c>
      <c r="G62" s="566">
        <v>17.810000000000002</v>
      </c>
      <c r="H62" s="551">
        <v>62.565125999999999</v>
      </c>
      <c r="I62" s="551">
        <v>62.565125999999999</v>
      </c>
      <c r="J62" s="550">
        <v>1.2843021500240068</v>
      </c>
      <c r="K62" s="551">
        <v>8.6739429999999995</v>
      </c>
    </row>
    <row r="63" spans="1:11">
      <c r="A63" s="396" t="s">
        <v>268</v>
      </c>
      <c r="B63" s="396" t="s">
        <v>264</v>
      </c>
      <c r="C63" s="552">
        <v>2.7178439999999999</v>
      </c>
      <c r="D63" s="551">
        <v>0</v>
      </c>
      <c r="E63" s="551">
        <v>2.7178439999999999</v>
      </c>
      <c r="F63" s="566">
        <v>100</v>
      </c>
      <c r="G63" s="566">
        <v>2.75</v>
      </c>
      <c r="H63" s="551">
        <v>3.7687550000000001</v>
      </c>
      <c r="I63" s="551">
        <v>3.7687550000000001</v>
      </c>
      <c r="J63" s="550">
        <v>1.3866708317328</v>
      </c>
      <c r="K63" s="551">
        <v>7.4804999999999996E-2</v>
      </c>
    </row>
    <row r="64" spans="1:11">
      <c r="A64" s="586" t="s">
        <v>268</v>
      </c>
      <c r="B64" s="588" t="s">
        <v>265</v>
      </c>
      <c r="C64" s="559">
        <v>28673.374667</v>
      </c>
      <c r="D64" s="559">
        <v>1673.9037620000001</v>
      </c>
      <c r="E64" s="559">
        <v>30347.278428999998</v>
      </c>
      <c r="F64" s="560">
        <v>1.32</v>
      </c>
      <c r="G64" s="560">
        <v>20.010000000000002</v>
      </c>
      <c r="H64" s="559">
        <v>6904.0159830000002</v>
      </c>
      <c r="I64" s="559">
        <v>6904.0159830000002</v>
      </c>
      <c r="J64" s="561">
        <v>0.22750033414536741</v>
      </c>
      <c r="K64" s="559">
        <v>88.571938999999986</v>
      </c>
    </row>
    <row r="65" spans="1:11">
      <c r="A65" s="393" t="s">
        <v>269</v>
      </c>
      <c r="B65" s="394" t="s">
        <v>254</v>
      </c>
      <c r="C65" s="552"/>
      <c r="D65" s="362"/>
      <c r="E65" s="363"/>
      <c r="F65" s="395"/>
      <c r="G65" s="395"/>
      <c r="H65" s="363"/>
      <c r="I65" s="363"/>
      <c r="J65" s="395"/>
      <c r="K65" s="363"/>
    </row>
    <row r="66" spans="1:11">
      <c r="A66" s="586" t="s">
        <v>269</v>
      </c>
      <c r="B66" s="587" t="s">
        <v>255</v>
      </c>
      <c r="C66" s="552">
        <v>6.7567159999999999</v>
      </c>
      <c r="D66" s="551">
        <v>1.0552349999999999</v>
      </c>
      <c r="E66" s="551">
        <v>7.8119509999999996</v>
      </c>
      <c r="F66" s="566">
        <v>0.21</v>
      </c>
      <c r="G66" s="566">
        <v>55.034999999999997</v>
      </c>
      <c r="H66" s="551">
        <v>1.755126</v>
      </c>
      <c r="I66" s="551">
        <v>1.755126</v>
      </c>
      <c r="J66" s="550">
        <v>0.22467191614489135</v>
      </c>
      <c r="K66" s="551">
        <v>8.2740000000000001E-3</v>
      </c>
    </row>
    <row r="67" spans="1:11">
      <c r="A67" s="586" t="s">
        <v>269</v>
      </c>
      <c r="B67" s="587" t="s">
        <v>256</v>
      </c>
      <c r="C67" s="552">
        <v>7.8211880000000003</v>
      </c>
      <c r="D67" s="551">
        <v>0.25920300000000002</v>
      </c>
      <c r="E67" s="551">
        <v>8.0803910000000005</v>
      </c>
      <c r="F67" s="566">
        <v>0.34499999999999997</v>
      </c>
      <c r="G67" s="566">
        <v>55.284999999999997</v>
      </c>
      <c r="H67" s="551">
        <v>2.5985170000000002</v>
      </c>
      <c r="I67" s="551">
        <v>2.5985170000000002</v>
      </c>
      <c r="J67" s="550">
        <v>0.32158307685853321</v>
      </c>
      <c r="K67" s="551">
        <v>1.5056E-2</v>
      </c>
    </row>
    <row r="68" spans="1:11">
      <c r="A68" s="586" t="s">
        <v>269</v>
      </c>
      <c r="B68" s="587" t="s">
        <v>257</v>
      </c>
      <c r="C68" s="552">
        <v>3.166973</v>
      </c>
      <c r="D68" s="551">
        <v>0</v>
      </c>
      <c r="E68" s="551">
        <v>3.166973</v>
      </c>
      <c r="F68" s="566">
        <v>0.62</v>
      </c>
      <c r="G68" s="566">
        <v>51.06</v>
      </c>
      <c r="H68" s="551">
        <v>1.384036</v>
      </c>
      <c r="I68" s="551">
        <v>1.384036</v>
      </c>
      <c r="J68" s="550">
        <v>0.43702172389849869</v>
      </c>
      <c r="K68" s="551">
        <v>1.0045E-2</v>
      </c>
    </row>
    <row r="69" spans="1:11">
      <c r="A69" s="586" t="s">
        <v>269</v>
      </c>
      <c r="B69" s="587" t="s">
        <v>258</v>
      </c>
      <c r="C69" s="552">
        <v>3.064988</v>
      </c>
      <c r="D69" s="551">
        <v>6.9006999999999999E-2</v>
      </c>
      <c r="E69" s="551">
        <v>3.1339950000000001</v>
      </c>
      <c r="F69" s="566">
        <v>0.95500000000000007</v>
      </c>
      <c r="G69" s="566">
        <v>55.314999999999998</v>
      </c>
      <c r="H69" s="551">
        <v>1.7221839999999999</v>
      </c>
      <c r="I69" s="551">
        <v>1.7221839999999999</v>
      </c>
      <c r="J69" s="550">
        <v>0.54951714983591227</v>
      </c>
      <c r="K69" s="551">
        <v>1.6017E-2</v>
      </c>
    </row>
    <row r="70" spans="1:11">
      <c r="A70" s="586" t="s">
        <v>269</v>
      </c>
      <c r="B70" s="587" t="s">
        <v>259</v>
      </c>
      <c r="C70" s="552">
        <v>1.7775709999999998</v>
      </c>
      <c r="D70" s="551">
        <v>2.9686000000000001E-2</v>
      </c>
      <c r="E70" s="551">
        <v>1.8072569999999999</v>
      </c>
      <c r="F70" s="566">
        <v>1.7000000000000002</v>
      </c>
      <c r="G70" s="566">
        <v>51.06</v>
      </c>
      <c r="H70" s="551">
        <v>1.2646230000000001</v>
      </c>
      <c r="I70" s="551">
        <v>1.2646230000000001</v>
      </c>
      <c r="J70" s="550">
        <v>0.69974718592873075</v>
      </c>
      <c r="K70" s="551">
        <v>1.5687E-2</v>
      </c>
    </row>
    <row r="71" spans="1:11">
      <c r="A71" s="586" t="s">
        <v>269</v>
      </c>
      <c r="B71" s="587" t="s">
        <v>260</v>
      </c>
      <c r="C71" s="552">
        <v>1.4523509999999999</v>
      </c>
      <c r="D71" s="551">
        <v>1.0772E-2</v>
      </c>
      <c r="E71" s="551">
        <v>1.463123</v>
      </c>
      <c r="F71" s="566">
        <v>3.62</v>
      </c>
      <c r="G71" s="566">
        <v>51.06</v>
      </c>
      <c r="H71" s="551">
        <v>1.1239809999999999</v>
      </c>
      <c r="I71" s="551">
        <v>1.1239809999999999</v>
      </c>
      <c r="J71" s="550">
        <v>0.76820677413997318</v>
      </c>
      <c r="K71" s="551">
        <v>2.7033999999999999E-2</v>
      </c>
    </row>
    <row r="72" spans="1:11">
      <c r="A72" s="586" t="s">
        <v>269</v>
      </c>
      <c r="B72" s="587" t="s">
        <v>261</v>
      </c>
      <c r="C72" s="552">
        <v>0.36599300000000001</v>
      </c>
      <c r="D72" s="551">
        <v>0</v>
      </c>
      <c r="E72" s="551">
        <v>0.36599300000000001</v>
      </c>
      <c r="F72" s="566">
        <v>7.35</v>
      </c>
      <c r="G72" s="566">
        <v>51.06</v>
      </c>
      <c r="H72" s="551">
        <v>0.30808799999999997</v>
      </c>
      <c r="I72" s="551">
        <v>0.30808799999999997</v>
      </c>
      <c r="J72" s="550">
        <v>0.84178659154683277</v>
      </c>
      <c r="K72" s="551">
        <v>1.3726E-2</v>
      </c>
    </row>
    <row r="73" spans="1:11">
      <c r="A73" s="586" t="s">
        <v>269</v>
      </c>
      <c r="B73" s="587" t="s">
        <v>262</v>
      </c>
      <c r="C73" s="552">
        <v>0.211227</v>
      </c>
      <c r="D73" s="551">
        <v>0</v>
      </c>
      <c r="E73" s="551">
        <v>0.211227</v>
      </c>
      <c r="F73" s="566">
        <v>17.599999999999998</v>
      </c>
      <c r="G73" s="566">
        <v>51.06</v>
      </c>
      <c r="H73" s="551">
        <v>0.240734</v>
      </c>
      <c r="I73" s="551">
        <v>0.240734</v>
      </c>
      <c r="J73" s="550">
        <v>1.1396933157219484</v>
      </c>
      <c r="K73" s="551">
        <v>1.8981000000000001E-2</v>
      </c>
    </row>
    <row r="74" spans="1:11">
      <c r="A74" s="586" t="s">
        <v>269</v>
      </c>
      <c r="B74" s="587" t="s">
        <v>263</v>
      </c>
      <c r="C74" s="552">
        <v>7.6259999999999994E-2</v>
      </c>
      <c r="D74" s="551">
        <v>0</v>
      </c>
      <c r="E74" s="551">
        <v>7.6259999999999994E-2</v>
      </c>
      <c r="F74" s="566">
        <v>100</v>
      </c>
      <c r="G74" s="566">
        <v>51.06</v>
      </c>
      <c r="H74" s="551">
        <v>0</v>
      </c>
      <c r="I74" s="551">
        <v>0</v>
      </c>
      <c r="J74" s="550">
        <v>0</v>
      </c>
      <c r="K74" s="551">
        <v>3.8938E-2</v>
      </c>
    </row>
    <row r="75" spans="1:11">
      <c r="A75" s="396" t="s">
        <v>269</v>
      </c>
      <c r="B75" s="396" t="s">
        <v>264</v>
      </c>
      <c r="C75" s="552"/>
      <c r="D75" s="371"/>
      <c r="E75" s="371"/>
      <c r="F75" s="373"/>
      <c r="G75" s="373"/>
      <c r="H75" s="371"/>
      <c r="I75" s="371"/>
      <c r="J75" s="550"/>
      <c r="K75" s="371"/>
    </row>
    <row r="76" spans="1:11">
      <c r="A76" s="586" t="s">
        <v>269</v>
      </c>
      <c r="B76" s="588" t="s">
        <v>265</v>
      </c>
      <c r="C76" s="559">
        <v>24.693266999999999</v>
      </c>
      <c r="D76" s="559">
        <v>1.4239030000000001</v>
      </c>
      <c r="E76" s="559">
        <v>26.117169999999998</v>
      </c>
      <c r="F76" s="560">
        <v>0.81</v>
      </c>
      <c r="G76" s="560">
        <v>55.245000000000005</v>
      </c>
      <c r="H76" s="559">
        <v>10.397289000000001</v>
      </c>
      <c r="I76" s="559">
        <v>10.397289000000001</v>
      </c>
      <c r="J76" s="561">
        <v>0.39810167028050902</v>
      </c>
      <c r="K76" s="559">
        <v>0.16375800000000001</v>
      </c>
    </row>
    <row r="77" spans="1:11">
      <c r="A77" s="588" t="s">
        <v>270</v>
      </c>
      <c r="B77" s="588"/>
      <c r="C77" s="398">
        <v>42332.166666000005</v>
      </c>
      <c r="D77" s="398">
        <v>2570.532044</v>
      </c>
      <c r="E77" s="398">
        <v>44902.698709999997</v>
      </c>
      <c r="F77" s="662">
        <v>1.97</v>
      </c>
      <c r="G77" s="662">
        <v>21.560000000000002</v>
      </c>
      <c r="H77" s="398">
        <v>14044.091015000002</v>
      </c>
      <c r="I77" s="398">
        <v>14044.091015000002</v>
      </c>
      <c r="J77" s="561">
        <v>0.31276719258462587</v>
      </c>
      <c r="K77" s="398">
        <v>226.98644199999995</v>
      </c>
    </row>
    <row r="81" spans="1:10">
      <c r="A81" s="568">
        <v>2019</v>
      </c>
      <c r="B81" s="354"/>
    </row>
    <row r="82" spans="1:10" ht="38.25">
      <c r="A82" s="583" t="s">
        <v>242</v>
      </c>
      <c r="B82" s="583" t="s">
        <v>243</v>
      </c>
      <c r="C82" s="639" t="s">
        <v>244</v>
      </c>
      <c r="D82" s="639" t="s">
        <v>245</v>
      </c>
      <c r="E82" s="589" t="s">
        <v>246</v>
      </c>
      <c r="F82" s="589" t="s">
        <v>247</v>
      </c>
      <c r="G82" s="589" t="s">
        <v>248</v>
      </c>
      <c r="H82" s="589" t="s">
        <v>249</v>
      </c>
      <c r="I82" s="589" t="s">
        <v>251</v>
      </c>
      <c r="J82" s="589" t="s">
        <v>252</v>
      </c>
    </row>
    <row r="83" spans="1:10">
      <c r="A83" s="590" t="s">
        <v>253</v>
      </c>
      <c r="B83" s="591" t="s">
        <v>254</v>
      </c>
      <c r="C83" s="552"/>
      <c r="D83" s="551"/>
      <c r="E83" s="551"/>
      <c r="F83" s="566"/>
      <c r="G83" s="566"/>
      <c r="H83" s="551"/>
      <c r="I83" s="550"/>
      <c r="J83" s="551"/>
    </row>
    <row r="84" spans="1:10">
      <c r="A84" s="590" t="s">
        <v>253</v>
      </c>
      <c r="B84" s="591" t="s">
        <v>255</v>
      </c>
      <c r="C84" s="545"/>
      <c r="D84" s="544"/>
      <c r="E84" s="544"/>
      <c r="F84" s="567"/>
      <c r="G84" s="567"/>
      <c r="H84" s="544"/>
      <c r="I84" s="549"/>
      <c r="J84" s="544"/>
    </row>
    <row r="85" spans="1:10">
      <c r="A85" s="590" t="s">
        <v>253</v>
      </c>
      <c r="B85" s="591" t="s">
        <v>256</v>
      </c>
      <c r="C85" s="552">
        <v>0.67398800000000003</v>
      </c>
      <c r="D85" s="544">
        <v>1.2E-5</v>
      </c>
      <c r="E85" s="544">
        <v>0.67400000000000004</v>
      </c>
      <c r="F85" s="567">
        <v>0.45999999999999996</v>
      </c>
      <c r="G85" s="567">
        <v>45</v>
      </c>
      <c r="H85" s="544">
        <v>0.47817799999999999</v>
      </c>
      <c r="I85" s="549">
        <v>0.7094629080118694</v>
      </c>
      <c r="J85" s="544">
        <v>1.392E-3</v>
      </c>
    </row>
    <row r="86" spans="1:10">
      <c r="A86" s="590" t="s">
        <v>253</v>
      </c>
      <c r="B86" s="591" t="s">
        <v>257</v>
      </c>
      <c r="C86" s="552"/>
      <c r="D86" s="551"/>
      <c r="E86" s="551"/>
      <c r="F86" s="566"/>
      <c r="G86" s="566"/>
      <c r="H86" s="551"/>
      <c r="I86" s="550"/>
      <c r="J86" s="551"/>
    </row>
    <row r="87" spans="1:10">
      <c r="A87" s="590" t="s">
        <v>253</v>
      </c>
      <c r="B87" s="591" t="s">
        <v>258</v>
      </c>
      <c r="C87" s="552">
        <v>1.3712089999999999</v>
      </c>
      <c r="D87" s="551">
        <v>5.9969999999999997E-3</v>
      </c>
      <c r="E87" s="551">
        <v>1.3772059999999999</v>
      </c>
      <c r="F87" s="566">
        <v>0.95</v>
      </c>
      <c r="G87" s="566">
        <v>45</v>
      </c>
      <c r="H87" s="551">
        <v>1.322128</v>
      </c>
      <c r="I87" s="550">
        <v>0.96000743534373223</v>
      </c>
      <c r="J87" s="551">
        <v>5.8970000000000003E-3</v>
      </c>
    </row>
    <row r="88" spans="1:10">
      <c r="A88" s="590" t="s">
        <v>253</v>
      </c>
      <c r="B88" s="591" t="s">
        <v>259</v>
      </c>
      <c r="C88" s="552">
        <v>0.84160799999999991</v>
      </c>
      <c r="D88" s="551">
        <v>5.0000000000000004E-6</v>
      </c>
      <c r="E88" s="551">
        <v>0.84161299999999994</v>
      </c>
      <c r="F88" s="566">
        <v>2.4500000000000002</v>
      </c>
      <c r="G88" s="566">
        <v>45</v>
      </c>
      <c r="H88" s="551">
        <v>1.0842290000000001</v>
      </c>
      <c r="I88" s="550">
        <v>1.2882750147633177</v>
      </c>
      <c r="J88" s="551">
        <v>9.2940000000000002E-3</v>
      </c>
    </row>
    <row r="89" spans="1:10">
      <c r="A89" s="590" t="s">
        <v>253</v>
      </c>
      <c r="B89" s="591" t="s">
        <v>260</v>
      </c>
      <c r="C89" s="552"/>
      <c r="D89" s="551"/>
      <c r="E89" s="551"/>
      <c r="F89" s="566"/>
      <c r="G89" s="566"/>
      <c r="H89" s="551"/>
      <c r="I89" s="550"/>
      <c r="J89" s="551"/>
    </row>
    <row r="90" spans="1:10">
      <c r="A90" s="590" t="s">
        <v>253</v>
      </c>
      <c r="B90" s="591" t="s">
        <v>261</v>
      </c>
      <c r="C90" s="552"/>
      <c r="D90" s="551"/>
      <c r="E90" s="551"/>
      <c r="F90" s="566"/>
      <c r="G90" s="566"/>
      <c r="H90" s="551"/>
      <c r="I90" s="550"/>
      <c r="J90" s="551"/>
    </row>
    <row r="91" spans="1:10">
      <c r="A91" s="590" t="s">
        <v>253</v>
      </c>
      <c r="B91" s="591" t="s">
        <v>262</v>
      </c>
      <c r="C91" s="552"/>
      <c r="D91" s="551"/>
      <c r="E91" s="551"/>
      <c r="F91" s="566"/>
      <c r="G91" s="566"/>
      <c r="H91" s="551"/>
      <c r="I91" s="550"/>
      <c r="J91" s="551"/>
    </row>
    <row r="92" spans="1:10">
      <c r="A92" s="590" t="s">
        <v>253</v>
      </c>
      <c r="B92" s="591" t="s">
        <v>263</v>
      </c>
      <c r="C92" s="552"/>
      <c r="D92" s="551"/>
      <c r="E92" s="551"/>
      <c r="F92" s="566"/>
      <c r="G92" s="566"/>
      <c r="H92" s="551"/>
      <c r="I92" s="550"/>
      <c r="J92" s="551"/>
    </row>
    <row r="93" spans="1:10">
      <c r="A93" s="590" t="s">
        <v>253</v>
      </c>
      <c r="B93" s="590" t="s">
        <v>264</v>
      </c>
      <c r="C93" s="552"/>
      <c r="D93" s="551"/>
      <c r="E93" s="551"/>
      <c r="F93" s="566"/>
      <c r="G93" s="566"/>
      <c r="H93" s="551"/>
      <c r="I93" s="550"/>
      <c r="J93" s="551"/>
    </row>
    <row r="94" spans="1:10" s="358" customFormat="1">
      <c r="A94" s="357" t="s">
        <v>253</v>
      </c>
      <c r="B94" s="357" t="s">
        <v>265</v>
      </c>
      <c r="C94" s="559">
        <v>2.8868049999999998</v>
      </c>
      <c r="D94" s="559">
        <v>6.0139999999999994E-3</v>
      </c>
      <c r="E94" s="559">
        <v>2.8928190000000003</v>
      </c>
      <c r="F94" s="560">
        <v>1.27</v>
      </c>
      <c r="G94" s="560">
        <v>45</v>
      </c>
      <c r="H94" s="559">
        <v>2.8845350000000001</v>
      </c>
      <c r="I94" s="561">
        <v>0.99713635730406913</v>
      </c>
      <c r="J94" s="559">
        <v>1.6583000000000001E-2</v>
      </c>
    </row>
    <row r="95" spans="1:10">
      <c r="A95" s="359" t="s">
        <v>266</v>
      </c>
      <c r="B95" s="360" t="s">
        <v>254</v>
      </c>
      <c r="C95" s="552">
        <v>512.41625399999998</v>
      </c>
      <c r="D95" s="551">
        <v>9.9999999999999995E-7</v>
      </c>
      <c r="E95" s="551">
        <v>512.41625499999998</v>
      </c>
      <c r="F95" s="566">
        <v>0.05</v>
      </c>
      <c r="G95" s="566">
        <v>39.989999999999995</v>
      </c>
      <c r="H95" s="551">
        <v>423.967446</v>
      </c>
      <c r="I95" s="550">
        <v>0.82738875252893762</v>
      </c>
      <c r="J95" s="551">
        <v>6.6375580000000003</v>
      </c>
    </row>
    <row r="96" spans="1:10">
      <c r="A96" s="592" t="s">
        <v>266</v>
      </c>
      <c r="B96" s="591" t="s">
        <v>255</v>
      </c>
      <c r="C96" s="552">
        <v>927.47977400000002</v>
      </c>
      <c r="D96" s="551">
        <v>10.043227</v>
      </c>
      <c r="E96" s="551">
        <v>937.52300100000002</v>
      </c>
      <c r="F96" s="566">
        <v>0.15</v>
      </c>
      <c r="G96" s="566">
        <v>21.7</v>
      </c>
      <c r="H96" s="551">
        <v>201.56234499999999</v>
      </c>
      <c r="I96" s="550">
        <v>0.21499455990413613</v>
      </c>
      <c r="J96" s="551">
        <v>0.656976</v>
      </c>
    </row>
    <row r="97" spans="1:12">
      <c r="A97" s="592" t="s">
        <v>266</v>
      </c>
      <c r="B97" s="591" t="s">
        <v>256</v>
      </c>
      <c r="C97" s="552">
        <v>124.33510800000001</v>
      </c>
      <c r="D97" s="551">
        <v>16.841560999999999</v>
      </c>
      <c r="E97" s="551">
        <v>141.176669</v>
      </c>
      <c r="F97" s="566">
        <v>0.33</v>
      </c>
      <c r="G97" s="566">
        <v>31.419999999999998</v>
      </c>
      <c r="H97" s="551">
        <v>58.249097999999996</v>
      </c>
      <c r="I97" s="550">
        <v>0.41259719762902181</v>
      </c>
      <c r="J97" s="551">
        <v>0.37518299999999999</v>
      </c>
    </row>
    <row r="98" spans="1:12">
      <c r="A98" s="592" t="s">
        <v>266</v>
      </c>
      <c r="B98" s="591" t="s">
        <v>257</v>
      </c>
      <c r="C98" s="552">
        <v>443.53054600000002</v>
      </c>
      <c r="D98" s="551">
        <v>2.5760999999999999E-2</v>
      </c>
      <c r="E98" s="551">
        <v>443.556307</v>
      </c>
      <c r="F98" s="566">
        <v>0.51</v>
      </c>
      <c r="G98" s="566">
        <v>22.79</v>
      </c>
      <c r="H98" s="551">
        <v>137.34506099999999</v>
      </c>
      <c r="I98" s="550">
        <v>0.3096451540255068</v>
      </c>
      <c r="J98" s="551">
        <v>0.50690400000000002</v>
      </c>
    </row>
    <row r="99" spans="1:12">
      <c r="A99" s="592" t="s">
        <v>266</v>
      </c>
      <c r="B99" s="591" t="s">
        <v>258</v>
      </c>
      <c r="C99" s="552">
        <v>2231.1439299999997</v>
      </c>
      <c r="D99" s="551">
        <v>83.269963000000004</v>
      </c>
      <c r="E99" s="551">
        <v>2314.4138929999999</v>
      </c>
      <c r="F99" s="566">
        <v>0.89999999999999991</v>
      </c>
      <c r="G99" s="566">
        <v>23.169999999999998</v>
      </c>
      <c r="H99" s="551">
        <v>926.012925</v>
      </c>
      <c r="I99" s="550">
        <v>0.40010688140126888</v>
      </c>
      <c r="J99" s="551">
        <v>4.8324790000000002</v>
      </c>
    </row>
    <row r="100" spans="1:12">
      <c r="A100" s="592" t="s">
        <v>266</v>
      </c>
      <c r="B100" s="591" t="s">
        <v>259</v>
      </c>
      <c r="C100" s="552">
        <v>793.74959699999999</v>
      </c>
      <c r="D100" s="551">
        <v>164.55350200000001</v>
      </c>
      <c r="E100" s="551">
        <v>958.30309899999997</v>
      </c>
      <c r="F100" s="566">
        <v>1.41</v>
      </c>
      <c r="G100" s="566">
        <v>24.38</v>
      </c>
      <c r="H100" s="551">
        <v>441.627589</v>
      </c>
      <c r="I100" s="550">
        <v>0.46084332760777186</v>
      </c>
      <c r="J100" s="551">
        <v>3.2837890000000001</v>
      </c>
    </row>
    <row r="101" spans="1:12">
      <c r="A101" s="592" t="s">
        <v>266</v>
      </c>
      <c r="B101" s="591" t="s">
        <v>260</v>
      </c>
      <c r="C101" s="552">
        <v>3982.1441950000003</v>
      </c>
      <c r="D101" s="551">
        <v>904.09112900000002</v>
      </c>
      <c r="E101" s="551">
        <v>4886.2353240000002</v>
      </c>
      <c r="F101" s="566">
        <v>3.3000000000000003</v>
      </c>
      <c r="G101" s="566">
        <v>25.180000000000003</v>
      </c>
      <c r="H101" s="551">
        <v>2861.7356410000002</v>
      </c>
      <c r="I101" s="550">
        <v>0.58567290587578746</v>
      </c>
      <c r="J101" s="551">
        <v>42.034388</v>
      </c>
    </row>
    <row r="102" spans="1:12">
      <c r="A102" s="592" t="s">
        <v>266</v>
      </c>
      <c r="B102" s="591" t="s">
        <v>261</v>
      </c>
      <c r="C102" s="552">
        <v>1220.7566920000002</v>
      </c>
      <c r="D102" s="551">
        <v>119.154214</v>
      </c>
      <c r="E102" s="551">
        <v>1339.9109060000001</v>
      </c>
      <c r="F102" s="566">
        <v>6.94</v>
      </c>
      <c r="G102" s="566">
        <v>25.14</v>
      </c>
      <c r="H102" s="551">
        <v>968.709971</v>
      </c>
      <c r="I102" s="550">
        <v>0.72296595740970848</v>
      </c>
      <c r="J102" s="551">
        <v>22.451371000000002</v>
      </c>
    </row>
    <row r="103" spans="1:12">
      <c r="A103" s="592" t="s">
        <v>266</v>
      </c>
      <c r="B103" s="591" t="s">
        <v>262</v>
      </c>
      <c r="C103" s="552">
        <v>141.40343999999999</v>
      </c>
      <c r="D103" s="551">
        <v>3</v>
      </c>
      <c r="E103" s="551">
        <v>144.40343999999999</v>
      </c>
      <c r="F103" s="566">
        <v>17.11</v>
      </c>
      <c r="G103" s="566">
        <v>32.1</v>
      </c>
      <c r="H103" s="551">
        <v>193.27100100000001</v>
      </c>
      <c r="I103" s="550">
        <v>1.3384099506216751</v>
      </c>
      <c r="J103" s="551">
        <v>7.0604149999999999</v>
      </c>
    </row>
    <row r="104" spans="1:12">
      <c r="A104" s="592" t="s">
        <v>266</v>
      </c>
      <c r="B104" s="591" t="s">
        <v>263</v>
      </c>
      <c r="C104" s="545"/>
      <c r="D104" s="544"/>
      <c r="E104" s="557"/>
      <c r="F104" s="563"/>
      <c r="G104" s="563"/>
      <c r="H104" s="557"/>
      <c r="I104" s="549"/>
      <c r="J104" s="557"/>
    </row>
    <row r="105" spans="1:12">
      <c r="A105" s="592" t="s">
        <v>266</v>
      </c>
      <c r="B105" s="590" t="s">
        <v>264</v>
      </c>
      <c r="C105" s="552">
        <v>109.283659</v>
      </c>
      <c r="D105" s="551">
        <v>0</v>
      </c>
      <c r="E105" s="551">
        <v>109.283659</v>
      </c>
      <c r="F105" s="566">
        <v>100</v>
      </c>
      <c r="G105" s="566">
        <v>59.79</v>
      </c>
      <c r="H105" s="551">
        <v>589.89648299999999</v>
      </c>
      <c r="I105" s="550">
        <v>5.3978471108841628</v>
      </c>
      <c r="J105" s="551">
        <v>24.283659</v>
      </c>
    </row>
    <row r="106" spans="1:12" s="358" customFormat="1">
      <c r="A106" s="366" t="s">
        <v>266</v>
      </c>
      <c r="B106" s="357" t="s">
        <v>265</v>
      </c>
      <c r="C106" s="559">
        <v>10486.243195000001</v>
      </c>
      <c r="D106" s="559">
        <v>1300.9793579999998</v>
      </c>
      <c r="E106" s="559">
        <v>11787.222553000001</v>
      </c>
      <c r="F106" s="560">
        <v>3.62</v>
      </c>
      <c r="G106" s="560">
        <v>25.47</v>
      </c>
      <c r="H106" s="559">
        <v>6802.3775600000008</v>
      </c>
      <c r="I106" s="561">
        <v>0.57709757573625409</v>
      </c>
      <c r="J106" s="559">
        <v>112.12272200000001</v>
      </c>
      <c r="L106" s="352"/>
    </row>
    <row r="107" spans="1:12">
      <c r="A107" s="359" t="s">
        <v>267</v>
      </c>
      <c r="B107" s="360" t="s">
        <v>254</v>
      </c>
      <c r="C107" s="552"/>
      <c r="D107" s="362"/>
      <c r="E107" s="363"/>
      <c r="F107" s="364"/>
      <c r="G107" s="364"/>
      <c r="H107" s="367"/>
      <c r="I107" s="550"/>
      <c r="J107" s="363"/>
    </row>
    <row r="108" spans="1:12">
      <c r="A108" s="592" t="s">
        <v>267</v>
      </c>
      <c r="B108" s="591" t="s">
        <v>255</v>
      </c>
      <c r="C108" s="552">
        <v>357.04746499999999</v>
      </c>
      <c r="D108" s="551">
        <v>9.9999999999999995E-7</v>
      </c>
      <c r="E108" s="551">
        <v>357.04746599999999</v>
      </c>
      <c r="F108" s="566">
        <v>0.15</v>
      </c>
      <c r="G108" s="566">
        <v>24.05</v>
      </c>
      <c r="H108" s="551">
        <v>77.283218000000005</v>
      </c>
      <c r="I108" s="550">
        <v>0.21645082337595978</v>
      </c>
      <c r="J108" s="551">
        <v>0.128826</v>
      </c>
    </row>
    <row r="109" spans="1:12">
      <c r="A109" s="592" t="s">
        <v>267</v>
      </c>
      <c r="B109" s="591" t="s">
        <v>256</v>
      </c>
      <c r="C109" s="552"/>
      <c r="D109" s="362"/>
      <c r="E109" s="363"/>
      <c r="F109" s="364"/>
      <c r="G109" s="364"/>
      <c r="H109" s="367"/>
      <c r="I109" s="550"/>
      <c r="J109" s="363"/>
    </row>
    <row r="110" spans="1:12">
      <c r="A110" s="592" t="s">
        <v>267</v>
      </c>
      <c r="B110" s="591" t="s">
        <v>257</v>
      </c>
      <c r="C110" s="552">
        <v>281.5</v>
      </c>
      <c r="D110" s="551">
        <v>0</v>
      </c>
      <c r="E110" s="551">
        <v>281.5</v>
      </c>
      <c r="F110" s="566">
        <v>0.5</v>
      </c>
      <c r="G110" s="566">
        <v>14.000000000000002</v>
      </c>
      <c r="H110" s="551">
        <v>58.756405999999998</v>
      </c>
      <c r="I110" s="550">
        <v>0.20872613143872112</v>
      </c>
      <c r="J110" s="551">
        <v>0.19705</v>
      </c>
    </row>
    <row r="111" spans="1:12">
      <c r="A111" s="592" t="s">
        <v>267</v>
      </c>
      <c r="B111" s="591" t="s">
        <v>258</v>
      </c>
      <c r="C111" s="552">
        <v>45.198999999999998</v>
      </c>
      <c r="D111" s="551">
        <v>0</v>
      </c>
      <c r="E111" s="551">
        <v>45.198999999999998</v>
      </c>
      <c r="F111" s="566">
        <v>0.89999999999999991</v>
      </c>
      <c r="G111" s="566">
        <v>14.74</v>
      </c>
      <c r="H111" s="551">
        <v>10.329642</v>
      </c>
      <c r="I111" s="550">
        <v>0.22853695878227395</v>
      </c>
      <c r="J111" s="551">
        <v>5.9974E-2</v>
      </c>
    </row>
    <row r="112" spans="1:12">
      <c r="A112" s="592" t="s">
        <v>267</v>
      </c>
      <c r="B112" s="591" t="s">
        <v>259</v>
      </c>
      <c r="C112" s="552">
        <v>22.744962000000001</v>
      </c>
      <c r="D112" s="551">
        <v>1.036621</v>
      </c>
      <c r="E112" s="551">
        <v>23.781583000000001</v>
      </c>
      <c r="F112" s="566">
        <v>1.4000000000000001</v>
      </c>
      <c r="G112" s="566">
        <v>15.010000000000002</v>
      </c>
      <c r="H112" s="551">
        <v>7.1028960000000003</v>
      </c>
      <c r="I112" s="550">
        <v>0.29867212792352804</v>
      </c>
      <c r="J112" s="551">
        <v>4.9973999999999998E-2</v>
      </c>
    </row>
    <row r="113" spans="1:10">
      <c r="A113" s="592" t="s">
        <v>267</v>
      </c>
      <c r="B113" s="591" t="s">
        <v>260</v>
      </c>
      <c r="C113" s="552">
        <v>216.33274800000001</v>
      </c>
      <c r="D113" s="551">
        <v>18.830570999999999</v>
      </c>
      <c r="E113" s="551">
        <v>235.163319</v>
      </c>
      <c r="F113" s="566">
        <v>3.81</v>
      </c>
      <c r="G113" s="566">
        <v>28.560000000000002</v>
      </c>
      <c r="H113" s="551">
        <v>146.27986200000001</v>
      </c>
      <c r="I113" s="550">
        <v>0.62203519929058326</v>
      </c>
      <c r="J113" s="551">
        <v>1.8732930000000001</v>
      </c>
    </row>
    <row r="114" spans="1:10">
      <c r="A114" s="592" t="s">
        <v>267</v>
      </c>
      <c r="B114" s="591" t="s">
        <v>261</v>
      </c>
      <c r="C114" s="552">
        <v>16.492505999999999</v>
      </c>
      <c r="D114" s="551">
        <v>0</v>
      </c>
      <c r="E114" s="551">
        <v>16.492505999999999</v>
      </c>
      <c r="F114" s="566">
        <v>8.6999999999999993</v>
      </c>
      <c r="G114" s="566">
        <v>29.959999999999997</v>
      </c>
      <c r="H114" s="551">
        <v>17.565418000000001</v>
      </c>
      <c r="I114" s="550">
        <v>1.0650545162754528</v>
      </c>
      <c r="J114" s="551">
        <v>0.42984499999999998</v>
      </c>
    </row>
    <row r="115" spans="1:10">
      <c r="A115" s="592" t="s">
        <v>267</v>
      </c>
      <c r="B115" s="591" t="s">
        <v>262</v>
      </c>
      <c r="C115" s="552">
        <v>5.5990000000000002</v>
      </c>
      <c r="D115" s="551">
        <v>0</v>
      </c>
      <c r="E115" s="551">
        <v>5.5990000000000002</v>
      </c>
      <c r="F115" s="566">
        <v>14.000000000000002</v>
      </c>
      <c r="G115" s="566">
        <v>22</v>
      </c>
      <c r="H115" s="551">
        <v>4.5018079999999996</v>
      </c>
      <c r="I115" s="550">
        <v>0.80403786390426857</v>
      </c>
      <c r="J115" s="551">
        <v>0.17244899999999999</v>
      </c>
    </row>
    <row r="116" spans="1:10">
      <c r="A116" s="592" t="s">
        <v>267</v>
      </c>
      <c r="B116" s="591" t="s">
        <v>263</v>
      </c>
      <c r="C116" s="552"/>
      <c r="D116" s="362"/>
      <c r="E116" s="363"/>
      <c r="F116" s="364"/>
      <c r="G116" s="364"/>
      <c r="H116" s="367"/>
      <c r="I116" s="550"/>
      <c r="J116" s="363"/>
    </row>
    <row r="117" spans="1:10">
      <c r="A117" s="368" t="s">
        <v>267</v>
      </c>
      <c r="B117" s="369" t="s">
        <v>264</v>
      </c>
      <c r="C117" s="552"/>
      <c r="D117" s="362"/>
      <c r="E117" s="363"/>
      <c r="F117" s="364"/>
      <c r="G117" s="364"/>
      <c r="H117" s="367"/>
      <c r="I117" s="550"/>
      <c r="J117" s="363"/>
    </row>
    <row r="118" spans="1:10" s="358" customFormat="1">
      <c r="A118" s="593" t="s">
        <v>267</v>
      </c>
      <c r="B118" s="594" t="s">
        <v>265</v>
      </c>
      <c r="C118" s="559">
        <v>944.91568100000006</v>
      </c>
      <c r="D118" s="559">
        <v>19.867193</v>
      </c>
      <c r="E118" s="559">
        <v>964.78287399999999</v>
      </c>
      <c r="F118" s="560">
        <v>1.44</v>
      </c>
      <c r="G118" s="560">
        <v>21.65</v>
      </c>
      <c r="H118" s="559">
        <v>321.81925000000001</v>
      </c>
      <c r="I118" s="561">
        <v>0.33356650358617373</v>
      </c>
      <c r="J118" s="559">
        <v>2.9114109999999997</v>
      </c>
    </row>
    <row r="119" spans="1:10">
      <c r="A119" s="359" t="s">
        <v>118</v>
      </c>
      <c r="B119" s="360" t="s">
        <v>254</v>
      </c>
      <c r="C119" s="552"/>
      <c r="D119" s="362"/>
      <c r="E119" s="363"/>
      <c r="F119" s="364"/>
      <c r="G119" s="364"/>
      <c r="H119" s="363"/>
      <c r="I119" s="550"/>
      <c r="J119" s="363"/>
    </row>
    <row r="120" spans="1:10">
      <c r="A120" s="592" t="s">
        <v>118</v>
      </c>
      <c r="B120" s="591" t="s">
        <v>255</v>
      </c>
      <c r="C120" s="552">
        <v>87.470075000000008</v>
      </c>
      <c r="D120" s="551">
        <v>14.703696000000001</v>
      </c>
      <c r="E120" s="551">
        <v>102.173771</v>
      </c>
      <c r="F120" s="566">
        <v>0.21</v>
      </c>
      <c r="G120" s="566">
        <v>17.549999999999997</v>
      </c>
      <c r="H120" s="551">
        <v>7.8069899999999999</v>
      </c>
      <c r="I120" s="550">
        <v>7.6408944522562444E-2</v>
      </c>
      <c r="J120" s="551">
        <v>3.7023E-2</v>
      </c>
    </row>
    <row r="121" spans="1:10">
      <c r="A121" s="592" t="s">
        <v>118</v>
      </c>
      <c r="B121" s="591" t="s">
        <v>256</v>
      </c>
      <c r="C121" s="552">
        <v>89.737302</v>
      </c>
      <c r="D121" s="551">
        <v>4.4567649999999999</v>
      </c>
      <c r="E121" s="551">
        <v>94.194067000000004</v>
      </c>
      <c r="F121" s="566">
        <v>0.36</v>
      </c>
      <c r="G121" s="566">
        <v>18.600000000000001</v>
      </c>
      <c r="H121" s="551">
        <v>11.552885</v>
      </c>
      <c r="I121" s="550">
        <v>0.12264981615031018</v>
      </c>
      <c r="J121" s="551">
        <v>6.4226000000000005E-2</v>
      </c>
    </row>
    <row r="122" spans="1:10">
      <c r="A122" s="592" t="s">
        <v>118</v>
      </c>
      <c r="B122" s="591" t="s">
        <v>257</v>
      </c>
      <c r="C122" s="552">
        <v>71.415982999999997</v>
      </c>
      <c r="D122" s="551">
        <v>0.64599899999999999</v>
      </c>
      <c r="E122" s="551">
        <v>72.061982</v>
      </c>
      <c r="F122" s="566">
        <v>0.62</v>
      </c>
      <c r="G122" s="566">
        <v>21.099999999999998</v>
      </c>
      <c r="H122" s="551">
        <v>14.350478000000001</v>
      </c>
      <c r="I122" s="550">
        <v>0.19914076190688179</v>
      </c>
      <c r="J122" s="551">
        <v>9.3956999999999999E-2</v>
      </c>
    </row>
    <row r="123" spans="1:10">
      <c r="A123" s="592" t="s">
        <v>118</v>
      </c>
      <c r="B123" s="591" t="s">
        <v>258</v>
      </c>
      <c r="C123" s="552">
        <v>64.150817000000004</v>
      </c>
      <c r="D123" s="551">
        <v>0.141455</v>
      </c>
      <c r="E123" s="551">
        <v>64.292271999999997</v>
      </c>
      <c r="F123" s="566">
        <v>0.96</v>
      </c>
      <c r="G123" s="566">
        <v>22.1</v>
      </c>
      <c r="H123" s="551">
        <v>18.247015999999999</v>
      </c>
      <c r="I123" s="550">
        <v>0.28381351960932411</v>
      </c>
      <c r="J123" s="551">
        <v>0.13794999999999999</v>
      </c>
    </row>
    <row r="124" spans="1:10">
      <c r="A124" s="592" t="s">
        <v>118</v>
      </c>
      <c r="B124" s="591" t="s">
        <v>259</v>
      </c>
      <c r="C124" s="552">
        <v>43.182847000000002</v>
      </c>
      <c r="D124" s="551">
        <v>0.18101600000000001</v>
      </c>
      <c r="E124" s="551">
        <v>43.363863000000002</v>
      </c>
      <c r="F124" s="566">
        <v>1.6500000000000001</v>
      </c>
      <c r="G124" s="566">
        <v>22.06</v>
      </c>
      <c r="H124" s="551">
        <v>17.516068000000001</v>
      </c>
      <c r="I124" s="550">
        <v>0.40393237106205226</v>
      </c>
      <c r="J124" s="551">
        <v>0.159298</v>
      </c>
    </row>
    <row r="125" spans="1:10">
      <c r="A125" s="592" t="s">
        <v>118</v>
      </c>
      <c r="B125" s="591" t="s">
        <v>260</v>
      </c>
      <c r="C125" s="552">
        <v>13.351716999999999</v>
      </c>
      <c r="D125" s="551">
        <v>8.8669999999999999E-3</v>
      </c>
      <c r="E125" s="551">
        <v>13.360583999999999</v>
      </c>
      <c r="F125" s="566">
        <v>3.46</v>
      </c>
      <c r="G125" s="566">
        <v>20.22</v>
      </c>
      <c r="H125" s="551">
        <v>7.5929630000000001</v>
      </c>
      <c r="I125" s="550">
        <v>0.56831071156769797</v>
      </c>
      <c r="J125" s="551">
        <v>9.1730000000000006E-2</v>
      </c>
    </row>
    <row r="126" spans="1:10">
      <c r="A126" s="592" t="s">
        <v>118</v>
      </c>
      <c r="B126" s="591" t="s">
        <v>261</v>
      </c>
      <c r="C126" s="552">
        <v>8.1800739999999994</v>
      </c>
      <c r="D126" s="551">
        <v>4.614E-3</v>
      </c>
      <c r="E126" s="551">
        <v>8.1846879999999995</v>
      </c>
      <c r="F126" s="566">
        <v>6.65</v>
      </c>
      <c r="G126" s="566">
        <v>18.579999999999998</v>
      </c>
      <c r="H126" s="551">
        <v>6.0615220000000001</v>
      </c>
      <c r="I126" s="550">
        <v>0.74059292180715997</v>
      </c>
      <c r="J126" s="551">
        <v>0.101095</v>
      </c>
    </row>
    <row r="127" spans="1:10">
      <c r="A127" s="592" t="s">
        <v>118</v>
      </c>
      <c r="B127" s="591" t="s">
        <v>262</v>
      </c>
      <c r="C127" s="552">
        <v>19.05181</v>
      </c>
      <c r="D127" s="551">
        <v>4.0918999999999997E-2</v>
      </c>
      <c r="E127" s="551">
        <v>19.092728999999999</v>
      </c>
      <c r="F127" s="566">
        <v>23.580000000000002</v>
      </c>
      <c r="G127" s="566">
        <v>23.22</v>
      </c>
      <c r="H127" s="551">
        <v>25.042227</v>
      </c>
      <c r="I127" s="550">
        <v>1.3116106660289371</v>
      </c>
      <c r="J127" s="551">
        <v>1.0940449999999999</v>
      </c>
    </row>
    <row r="128" spans="1:10">
      <c r="A128" s="592" t="s">
        <v>118</v>
      </c>
      <c r="B128" s="591" t="s">
        <v>263</v>
      </c>
      <c r="C128" s="552">
        <v>0.619031</v>
      </c>
      <c r="D128" s="551">
        <v>0</v>
      </c>
      <c r="E128" s="551">
        <v>0.619031</v>
      </c>
      <c r="F128" s="566">
        <v>100</v>
      </c>
      <c r="G128" s="566">
        <v>20.43</v>
      </c>
      <c r="H128" s="551">
        <v>2.5375000000000002E-2</v>
      </c>
      <c r="I128" s="550">
        <v>4.0991485079099436E-2</v>
      </c>
      <c r="J128" s="551">
        <v>0.126443</v>
      </c>
    </row>
    <row r="129" spans="1:10">
      <c r="A129" s="368" t="s">
        <v>118</v>
      </c>
      <c r="B129" s="369" t="s">
        <v>264</v>
      </c>
      <c r="C129" s="552"/>
      <c r="D129" s="370"/>
      <c r="E129" s="371"/>
      <c r="F129" s="372"/>
      <c r="G129" s="372"/>
      <c r="H129" s="371"/>
      <c r="I129" s="550"/>
      <c r="J129" s="371"/>
    </row>
    <row r="130" spans="1:10" s="358" customFormat="1">
      <c r="A130" s="593" t="s">
        <v>118</v>
      </c>
      <c r="B130" s="594" t="s">
        <v>265</v>
      </c>
      <c r="C130" s="559">
        <v>397.15965599999998</v>
      </c>
      <c r="D130" s="559">
        <v>20.183330999999999</v>
      </c>
      <c r="E130" s="559">
        <v>417.34298699999999</v>
      </c>
      <c r="F130" s="560">
        <v>2.0299999999999998</v>
      </c>
      <c r="G130" s="560">
        <v>19.939999999999998</v>
      </c>
      <c r="H130" s="559">
        <v>108.19552399999999</v>
      </c>
      <c r="I130" s="561">
        <v>0.25924845359867038</v>
      </c>
      <c r="J130" s="559">
        <v>1.905767</v>
      </c>
    </row>
    <row r="131" spans="1:10">
      <c r="A131" s="359" t="s">
        <v>268</v>
      </c>
      <c r="B131" s="360" t="s">
        <v>254</v>
      </c>
      <c r="C131" s="552"/>
      <c r="D131" s="363"/>
      <c r="E131" s="363"/>
      <c r="F131" s="363"/>
      <c r="G131" s="364"/>
      <c r="H131" s="363"/>
      <c r="I131" s="550"/>
      <c r="J131" s="363"/>
    </row>
    <row r="132" spans="1:10">
      <c r="A132" s="592" t="s">
        <v>268</v>
      </c>
      <c r="B132" s="591" t="s">
        <v>255</v>
      </c>
      <c r="C132" s="552">
        <v>6322.960822</v>
      </c>
      <c r="D132" s="551">
        <v>1342.215038</v>
      </c>
      <c r="E132" s="551">
        <v>7665.1758600000003</v>
      </c>
      <c r="F132" s="566">
        <v>0.21</v>
      </c>
      <c r="G132" s="566">
        <v>15.83</v>
      </c>
      <c r="H132" s="551">
        <v>532.16437099999996</v>
      </c>
      <c r="I132" s="550">
        <v>6.942624418795787E-2</v>
      </c>
      <c r="J132" s="551">
        <v>2.5307210000000002</v>
      </c>
    </row>
    <row r="133" spans="1:10">
      <c r="A133" s="592" t="s">
        <v>268</v>
      </c>
      <c r="B133" s="591" t="s">
        <v>256</v>
      </c>
      <c r="C133" s="552">
        <v>7159.9140539999999</v>
      </c>
      <c r="D133" s="551">
        <v>289.45612799999998</v>
      </c>
      <c r="E133" s="551">
        <v>7449.3701819999997</v>
      </c>
      <c r="F133" s="566">
        <v>0.36</v>
      </c>
      <c r="G133" s="566">
        <v>17.89</v>
      </c>
      <c r="H133" s="551">
        <v>874.21962199999996</v>
      </c>
      <c r="I133" s="550">
        <v>0.11735483680383975</v>
      </c>
      <c r="J133" s="551">
        <v>4.8569839999999997</v>
      </c>
    </row>
    <row r="134" spans="1:10">
      <c r="A134" s="592" t="s">
        <v>268</v>
      </c>
      <c r="B134" s="591" t="s">
        <v>257</v>
      </c>
      <c r="C134" s="552">
        <v>4561.6580430000004</v>
      </c>
      <c r="D134" s="551">
        <v>25.845783000000001</v>
      </c>
      <c r="E134" s="551">
        <v>4587.5038260000001</v>
      </c>
      <c r="F134" s="566">
        <v>0.62</v>
      </c>
      <c r="G134" s="566">
        <v>22.84</v>
      </c>
      <c r="H134" s="551">
        <v>1003.918758</v>
      </c>
      <c r="I134" s="550">
        <v>0.21883769389144048</v>
      </c>
      <c r="J134" s="551">
        <v>6.5218179999999997</v>
      </c>
    </row>
    <row r="135" spans="1:10">
      <c r="A135" s="592" t="s">
        <v>268</v>
      </c>
      <c r="B135" s="591" t="s">
        <v>258</v>
      </c>
      <c r="C135" s="552">
        <v>4232.2134430000006</v>
      </c>
      <c r="D135" s="551">
        <v>8.2621210000000005</v>
      </c>
      <c r="E135" s="551">
        <v>4240.4755640000003</v>
      </c>
      <c r="F135" s="566">
        <v>0.95</v>
      </c>
      <c r="G135" s="566">
        <v>23.71</v>
      </c>
      <c r="H135" s="551">
        <v>1282.871654</v>
      </c>
      <c r="I135" s="550">
        <v>0.30253013715987065</v>
      </c>
      <c r="J135" s="551">
        <v>9.5828349999999993</v>
      </c>
    </row>
    <row r="136" spans="1:10">
      <c r="A136" s="592" t="s">
        <v>268</v>
      </c>
      <c r="B136" s="591" t="s">
        <v>259</v>
      </c>
      <c r="C136" s="552">
        <v>1916.6265859999999</v>
      </c>
      <c r="D136" s="551">
        <v>2.7076129999999998</v>
      </c>
      <c r="E136" s="551">
        <v>1919.3341989999999</v>
      </c>
      <c r="F136" s="566">
        <v>1.63</v>
      </c>
      <c r="G136" s="566">
        <v>25.09</v>
      </c>
      <c r="H136" s="551">
        <v>861.30917199999999</v>
      </c>
      <c r="I136" s="550">
        <v>0.44875414216489978</v>
      </c>
      <c r="J136" s="551">
        <v>7.742413</v>
      </c>
    </row>
    <row r="137" spans="1:10">
      <c r="A137" s="592" t="s">
        <v>268</v>
      </c>
      <c r="B137" s="591" t="s">
        <v>260</v>
      </c>
      <c r="C137" s="552">
        <v>608.66023900000005</v>
      </c>
      <c r="D137" s="551">
        <v>1.109035</v>
      </c>
      <c r="E137" s="551">
        <v>609.769274</v>
      </c>
      <c r="F137" s="566">
        <v>3.61</v>
      </c>
      <c r="G137" s="566">
        <v>26.5</v>
      </c>
      <c r="H137" s="551">
        <v>464.45141599999999</v>
      </c>
      <c r="I137" s="550">
        <v>0.76168386273920385</v>
      </c>
      <c r="J137" s="551">
        <v>5.914536</v>
      </c>
    </row>
    <row r="138" spans="1:10">
      <c r="A138" s="592" t="s">
        <v>268</v>
      </c>
      <c r="B138" s="591" t="s">
        <v>261</v>
      </c>
      <c r="C138" s="552">
        <v>354.86658800000004</v>
      </c>
      <c r="D138" s="551">
        <v>0.64698299999999997</v>
      </c>
      <c r="E138" s="551">
        <v>355.51357100000001</v>
      </c>
      <c r="F138" s="566">
        <v>6.8000000000000007</v>
      </c>
      <c r="G138" s="566">
        <v>24.73</v>
      </c>
      <c r="H138" s="551">
        <v>346.30362300000002</v>
      </c>
      <c r="I138" s="550">
        <v>0.97409396222458133</v>
      </c>
      <c r="J138" s="551">
        <v>5.9764819999999999</v>
      </c>
    </row>
    <row r="139" spans="1:10">
      <c r="A139" s="592" t="s">
        <v>268</v>
      </c>
      <c r="B139" s="591" t="s">
        <v>262</v>
      </c>
      <c r="C139" s="552">
        <v>638.77524300000005</v>
      </c>
      <c r="D139" s="551">
        <v>1.9610129999999999</v>
      </c>
      <c r="E139" s="551">
        <v>640.73625600000003</v>
      </c>
      <c r="F139" s="566">
        <v>27.22</v>
      </c>
      <c r="G139" s="566">
        <v>24.66</v>
      </c>
      <c r="H139" s="551">
        <v>904.53274999999996</v>
      </c>
      <c r="I139" s="550">
        <v>1.4117083925402216</v>
      </c>
      <c r="J139" s="551">
        <v>44.700482999999998</v>
      </c>
    </row>
    <row r="140" spans="1:10">
      <c r="A140" s="592" t="s">
        <v>268</v>
      </c>
      <c r="B140" s="591" t="s">
        <v>263</v>
      </c>
      <c r="C140" s="552">
        <v>54.451180999999998</v>
      </c>
      <c r="D140" s="551">
        <v>5.9610000000000002E-3</v>
      </c>
      <c r="E140" s="551">
        <v>54.457141999999997</v>
      </c>
      <c r="F140" s="566">
        <v>100</v>
      </c>
      <c r="G140" s="566">
        <v>29.659999999999997</v>
      </c>
      <c r="H140" s="551">
        <v>9.8759999999999994</v>
      </c>
      <c r="I140" s="550">
        <v>0.18135362300136867</v>
      </c>
      <c r="J140" s="551">
        <v>16.152069999999998</v>
      </c>
    </row>
    <row r="141" spans="1:10">
      <c r="A141" s="368" t="s">
        <v>268</v>
      </c>
      <c r="B141" s="369" t="s">
        <v>264</v>
      </c>
      <c r="C141" s="552">
        <v>5.3258349999999997</v>
      </c>
      <c r="D141" s="551">
        <v>0</v>
      </c>
      <c r="E141" s="551">
        <v>5.3258349999999997</v>
      </c>
      <c r="F141" s="566">
        <v>100</v>
      </c>
      <c r="G141" s="566">
        <v>4.5999999999999996</v>
      </c>
      <c r="H141" s="551">
        <v>30.194108</v>
      </c>
      <c r="I141" s="550">
        <v>5.6693660242947823</v>
      </c>
      <c r="J141" s="551">
        <v>0.24513099999999999</v>
      </c>
    </row>
    <row r="142" spans="1:10" s="358" customFormat="1">
      <c r="A142" s="592" t="s">
        <v>268</v>
      </c>
      <c r="B142" s="594" t="s">
        <v>265</v>
      </c>
      <c r="C142" s="559">
        <v>25855.452034000002</v>
      </c>
      <c r="D142" s="559">
        <v>1672.2096750000003</v>
      </c>
      <c r="E142" s="559">
        <v>27527.661709</v>
      </c>
      <c r="F142" s="560">
        <v>1.54</v>
      </c>
      <c r="G142" s="560">
        <v>20</v>
      </c>
      <c r="H142" s="559">
        <v>6309.8414739999998</v>
      </c>
      <c r="I142" s="561">
        <v>0.22921821477982765</v>
      </c>
      <c r="J142" s="559">
        <v>104.22347299999998</v>
      </c>
    </row>
    <row r="143" spans="1:10">
      <c r="A143" s="359" t="s">
        <v>269</v>
      </c>
      <c r="B143" s="360" t="s">
        <v>254</v>
      </c>
      <c r="C143" s="552"/>
      <c r="D143" s="362"/>
      <c r="E143" s="363"/>
      <c r="F143" s="364"/>
      <c r="G143" s="364"/>
      <c r="H143" s="363"/>
      <c r="I143" s="550"/>
      <c r="J143" s="363"/>
    </row>
    <row r="144" spans="1:10">
      <c r="A144" s="592" t="s">
        <v>269</v>
      </c>
      <c r="B144" s="591" t="s">
        <v>255</v>
      </c>
      <c r="C144" s="552">
        <v>5.0435650000000001</v>
      </c>
      <c r="D144" s="551">
        <v>0.52019800000000005</v>
      </c>
      <c r="E144" s="551">
        <v>5.5637629999999998</v>
      </c>
      <c r="F144" s="566">
        <v>0.20500000000000002</v>
      </c>
      <c r="G144" s="566">
        <v>55.265000000000001</v>
      </c>
      <c r="H144" s="551">
        <v>1.243738</v>
      </c>
      <c r="I144" s="550">
        <v>0.22354259158774378</v>
      </c>
      <c r="J144" s="551">
        <v>5.8570000000000002E-3</v>
      </c>
    </row>
    <row r="145" spans="1:12">
      <c r="A145" s="592" t="s">
        <v>269</v>
      </c>
      <c r="B145" s="591" t="s">
        <v>256</v>
      </c>
      <c r="C145" s="552">
        <v>4.4014579999999999</v>
      </c>
      <c r="D145" s="551">
        <v>0.16431399999999999</v>
      </c>
      <c r="E145" s="551">
        <v>4.5657719999999999</v>
      </c>
      <c r="F145" s="566">
        <v>0.4</v>
      </c>
      <c r="G145" s="566">
        <v>55.314999999999998</v>
      </c>
      <c r="H145" s="551">
        <v>1.454799</v>
      </c>
      <c r="I145" s="550">
        <v>0.31863154796165905</v>
      </c>
      <c r="J145" s="551">
        <v>8.3879999999999996E-3</v>
      </c>
    </row>
    <row r="146" spans="1:12">
      <c r="A146" s="592" t="s">
        <v>269</v>
      </c>
      <c r="B146" s="591" t="s">
        <v>257</v>
      </c>
      <c r="C146" s="552">
        <v>4.3106850000000003</v>
      </c>
      <c r="D146" s="551">
        <v>3.9458E-2</v>
      </c>
      <c r="E146" s="551">
        <v>4.3501430000000001</v>
      </c>
      <c r="F146" s="566">
        <v>0.625</v>
      </c>
      <c r="G146" s="566">
        <v>55.314999999999998</v>
      </c>
      <c r="H146" s="551">
        <v>1.863137</v>
      </c>
      <c r="I146" s="550">
        <v>0.42829327679572832</v>
      </c>
      <c r="J146" s="551">
        <v>1.3287E-2</v>
      </c>
    </row>
    <row r="147" spans="1:12">
      <c r="A147" s="592" t="s">
        <v>269</v>
      </c>
      <c r="B147" s="591" t="s">
        <v>258</v>
      </c>
      <c r="C147" s="552">
        <v>3.9787249999999998</v>
      </c>
      <c r="D147" s="551">
        <v>3.4699999999999998E-4</v>
      </c>
      <c r="E147" s="551">
        <v>3.9790719999999999</v>
      </c>
      <c r="F147" s="566">
        <v>1.07</v>
      </c>
      <c r="G147" s="566">
        <v>54.254999999999995</v>
      </c>
      <c r="H147" s="551">
        <v>2.1126320000000001</v>
      </c>
      <c r="I147" s="550">
        <v>0.53093585640068841</v>
      </c>
      <c r="J147" s="551">
        <v>1.9633999999999999E-2</v>
      </c>
    </row>
    <row r="148" spans="1:12">
      <c r="A148" s="592" t="s">
        <v>269</v>
      </c>
      <c r="B148" s="591" t="s">
        <v>259</v>
      </c>
      <c r="C148" s="552">
        <v>2.8802439999999998</v>
      </c>
      <c r="D148" s="551">
        <v>4.2561000000000002E-2</v>
      </c>
      <c r="E148" s="551">
        <v>2.9228049999999999</v>
      </c>
      <c r="F148" s="566">
        <v>1.7399999999999998</v>
      </c>
      <c r="G148" s="566">
        <v>51.06</v>
      </c>
      <c r="H148" s="551">
        <v>1.945845</v>
      </c>
      <c r="I148" s="550">
        <v>0.66574574766363137</v>
      </c>
      <c r="J148" s="551">
        <v>2.5909999999999999E-2</v>
      </c>
    </row>
    <row r="149" spans="1:12">
      <c r="A149" s="592" t="s">
        <v>269</v>
      </c>
      <c r="B149" s="591" t="s">
        <v>260</v>
      </c>
      <c r="C149" s="552">
        <v>1.0959829999999999</v>
      </c>
      <c r="D149" s="551">
        <v>0</v>
      </c>
      <c r="E149" s="551">
        <v>1.0959829999999999</v>
      </c>
      <c r="F149" s="566">
        <v>3.47</v>
      </c>
      <c r="G149" s="566">
        <v>51.06</v>
      </c>
      <c r="H149" s="551">
        <v>0.84099900000000005</v>
      </c>
      <c r="I149" s="550">
        <v>0.76734675629092797</v>
      </c>
      <c r="J149" s="551">
        <v>1.9431E-2</v>
      </c>
    </row>
    <row r="150" spans="1:12">
      <c r="A150" s="592" t="s">
        <v>269</v>
      </c>
      <c r="B150" s="591" t="s">
        <v>261</v>
      </c>
      <c r="C150" s="552">
        <v>1.2263759999999999</v>
      </c>
      <c r="D150" s="551">
        <v>0</v>
      </c>
      <c r="E150" s="551">
        <v>1.2263759999999999</v>
      </c>
      <c r="F150" s="566">
        <v>6.58</v>
      </c>
      <c r="G150" s="566">
        <v>51.06</v>
      </c>
      <c r="H150" s="551">
        <v>1.012311</v>
      </c>
      <c r="I150" s="550">
        <v>0.82544912816297777</v>
      </c>
      <c r="J150" s="551">
        <v>4.1197999999999999E-2</v>
      </c>
    </row>
    <row r="151" spans="1:12">
      <c r="A151" s="592" t="s">
        <v>269</v>
      </c>
      <c r="B151" s="591" t="s">
        <v>262</v>
      </c>
      <c r="C151" s="552">
        <v>0.367122</v>
      </c>
      <c r="D151" s="551">
        <v>0</v>
      </c>
      <c r="E151" s="551">
        <v>0.367122</v>
      </c>
      <c r="F151" s="566">
        <v>32.659999999999997</v>
      </c>
      <c r="G151" s="566">
        <v>51.06</v>
      </c>
      <c r="H151" s="551">
        <v>0.50504000000000004</v>
      </c>
      <c r="I151" s="550">
        <v>1.3756734818398244</v>
      </c>
      <c r="J151" s="551">
        <v>6.1223E-2</v>
      </c>
    </row>
    <row r="152" spans="1:12">
      <c r="A152" s="592" t="s">
        <v>269</v>
      </c>
      <c r="B152" s="591" t="s">
        <v>263</v>
      </c>
      <c r="C152" s="552"/>
      <c r="D152" s="370"/>
      <c r="E152" s="355"/>
      <c r="F152" s="365"/>
      <c r="G152" s="365"/>
      <c r="H152" s="355"/>
      <c r="I152" s="550"/>
      <c r="J152" s="355"/>
    </row>
    <row r="153" spans="1:12">
      <c r="A153" s="368" t="s">
        <v>269</v>
      </c>
      <c r="B153" s="369" t="s">
        <v>264</v>
      </c>
      <c r="C153" s="552"/>
      <c r="D153" s="370"/>
      <c r="E153" s="371"/>
      <c r="F153" s="373"/>
      <c r="G153" s="373"/>
      <c r="H153" s="371"/>
      <c r="I153" s="550"/>
      <c r="J153" s="371"/>
    </row>
    <row r="154" spans="1:12" s="358" customFormat="1">
      <c r="A154" s="592" t="s">
        <v>269</v>
      </c>
      <c r="B154" s="594" t="s">
        <v>265</v>
      </c>
      <c r="C154" s="559">
        <v>23.304157999999997</v>
      </c>
      <c r="D154" s="559">
        <v>0.76687799999999995</v>
      </c>
      <c r="E154" s="559">
        <v>24.071035999999996</v>
      </c>
      <c r="F154" s="560">
        <v>1.2150000000000001</v>
      </c>
      <c r="G154" s="560">
        <v>55.135000000000005</v>
      </c>
      <c r="H154" s="559">
        <v>10.978501</v>
      </c>
      <c r="I154" s="561">
        <v>0.45608759839003199</v>
      </c>
      <c r="J154" s="559">
        <v>0.19492800000000002</v>
      </c>
      <c r="L154" s="352"/>
    </row>
    <row r="155" spans="1:12">
      <c r="A155" s="594" t="s">
        <v>270</v>
      </c>
      <c r="B155" s="594"/>
      <c r="C155" s="398">
        <v>37709.961529</v>
      </c>
      <c r="D155" s="398">
        <v>3014.0124490000003</v>
      </c>
      <c r="E155" s="398">
        <v>40723.973978000002</v>
      </c>
      <c r="F155" s="662">
        <v>2.1399999999999997</v>
      </c>
      <c r="G155" s="662">
        <v>21.64</v>
      </c>
      <c r="H155" s="398">
        <v>13556.096844</v>
      </c>
      <c r="I155" s="561">
        <v>0.33287755392740664</v>
      </c>
      <c r="J155" s="398">
        <v>221.37488400000001</v>
      </c>
    </row>
  </sheetData>
  <phoneticPr fontId="7" type="noConversion"/>
  <hyperlinks>
    <hyperlink ref="M4" location="Innholdsfortegnelse!A1" display="Til innholdsfortegnelse" xr:uid="{F105FCB0-E8BD-4E27-A293-116F47E5A10E}"/>
  </hyperlinks>
  <pageMargins left="0.74803149606299213" right="0.74803149606299213" top="0.98425196850393704" bottom="0.98425196850393704" header="0.51181102362204722" footer="0.51181102362204722"/>
  <pageSetup paperSize="9" scale="91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121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A1:I29"/>
  <sheetViews>
    <sheetView showGridLines="0" zoomScaleNormal="100" workbookViewId="0">
      <selection activeCell="I5" sqref="I5"/>
    </sheetView>
  </sheetViews>
  <sheetFormatPr baseColWidth="10" defaultColWidth="11" defaultRowHeight="12"/>
  <cols>
    <col min="1" max="1" width="12.5" style="78" customWidth="1"/>
    <col min="2" max="3" width="12.75" style="78" customWidth="1"/>
    <col min="4" max="4" width="3.75" style="78" customWidth="1"/>
    <col min="5" max="5" width="12.5" style="78" customWidth="1"/>
    <col min="6" max="7" width="12.75" style="78" customWidth="1"/>
    <col min="8" max="16384" width="11" style="78"/>
  </cols>
  <sheetData>
    <row r="1" spans="1:9" ht="21">
      <c r="A1" s="374" t="s">
        <v>271</v>
      </c>
      <c r="C1" s="79"/>
    </row>
    <row r="2" spans="1:9">
      <c r="A2" s="77"/>
      <c r="C2" s="79"/>
    </row>
    <row r="3" spans="1:9" ht="12.75">
      <c r="A3" s="240" t="s">
        <v>272</v>
      </c>
      <c r="B3"/>
      <c r="C3"/>
      <c r="D3"/>
      <c r="E3" s="240" t="s">
        <v>113</v>
      </c>
      <c r="F3"/>
      <c r="G3"/>
    </row>
    <row r="4" spans="1:9" ht="12.75">
      <c r="A4"/>
      <c r="B4"/>
      <c r="C4"/>
      <c r="D4"/>
      <c r="E4"/>
      <c r="F4"/>
      <c r="G4"/>
    </row>
    <row r="5" spans="1:9" ht="24.75" thickBot="1">
      <c r="A5" s="237" t="s">
        <v>273</v>
      </c>
      <c r="B5" s="241" t="s">
        <v>274</v>
      </c>
      <c r="C5" s="241" t="s">
        <v>275</v>
      </c>
      <c r="D5"/>
      <c r="E5" s="237" t="s">
        <v>273</v>
      </c>
      <c r="F5" s="241" t="s">
        <v>274</v>
      </c>
      <c r="G5" s="241" t="s">
        <v>275</v>
      </c>
      <c r="I5" s="695" t="s">
        <v>781</v>
      </c>
    </row>
    <row r="6" spans="1:9" ht="14.1" customHeight="1" thickTop="1">
      <c r="A6" s="242">
        <v>2014</v>
      </c>
      <c r="B6" s="243">
        <v>1.0999999999999999E-2</v>
      </c>
      <c r="C6" s="243">
        <v>2.3E-3</v>
      </c>
      <c r="D6" s="244"/>
      <c r="E6" s="242">
        <v>2014</v>
      </c>
      <c r="F6" s="243">
        <v>3.1099999999999999E-2</v>
      </c>
      <c r="G6" s="243">
        <v>7.2199999999999999E-3</v>
      </c>
    </row>
    <row r="7" spans="1:9" ht="14.1" customHeight="1">
      <c r="A7" s="242">
        <v>2015</v>
      </c>
      <c r="B7" s="243">
        <v>1.1299999999999999E-2</v>
      </c>
      <c r="C7" s="243">
        <v>2.3999999999999998E-3</v>
      </c>
      <c r="D7" s="244"/>
      <c r="E7" s="242">
        <v>2015</v>
      </c>
      <c r="F7" s="243">
        <v>3.1199999999999999E-2</v>
      </c>
      <c r="G7" s="243">
        <v>1.3729999999999999E-2</v>
      </c>
    </row>
    <row r="8" spans="1:9" ht="14.1" customHeight="1">
      <c r="A8" s="242">
        <v>2016</v>
      </c>
      <c r="B8" s="243">
        <v>9.9000000000000008E-3</v>
      </c>
      <c r="C8" s="243">
        <v>1.2999999999999999E-3</v>
      </c>
      <c r="D8" s="244"/>
      <c r="E8" s="242">
        <v>2016</v>
      </c>
      <c r="F8" s="243">
        <v>3.1099999999999999E-2</v>
      </c>
      <c r="G8" s="243">
        <v>3.3079999999999998E-2</v>
      </c>
    </row>
    <row r="9" spans="1:9" ht="14.1" customHeight="1">
      <c r="A9" s="242">
        <v>2017</v>
      </c>
      <c r="B9" s="243">
        <v>9.4999999999999998E-3</v>
      </c>
      <c r="C9" s="243">
        <v>2.3E-3</v>
      </c>
      <c r="D9" s="244"/>
      <c r="E9" s="242">
        <v>2017</v>
      </c>
      <c r="F9" s="243">
        <v>2.8799999999999999E-2</v>
      </c>
      <c r="G9" s="243">
        <v>1.282E-2</v>
      </c>
    </row>
    <row r="10" spans="1:9" ht="14.1" customHeight="1">
      <c r="A10" s="242">
        <v>2018</v>
      </c>
      <c r="B10" s="243">
        <v>9.1000000000000004E-3</v>
      </c>
      <c r="C10" s="243">
        <v>1.9E-3</v>
      </c>
      <c r="D10" s="244"/>
      <c r="E10" s="242">
        <v>2018</v>
      </c>
      <c r="F10" s="243">
        <v>2.69E-2</v>
      </c>
      <c r="G10" s="243">
        <v>0</v>
      </c>
    </row>
    <row r="11" spans="1:9" ht="14.1" customHeight="1">
      <c r="A11" s="242">
        <v>2019</v>
      </c>
      <c r="B11" s="243">
        <v>9.9000000000000008E-3</v>
      </c>
      <c r="C11" s="243">
        <v>2.8999999999999998E-3</v>
      </c>
      <c r="D11" s="244"/>
      <c r="E11" s="242">
        <v>2019</v>
      </c>
      <c r="F11" s="243">
        <v>2.9499999999999998E-2</v>
      </c>
      <c r="G11" s="243">
        <v>0</v>
      </c>
    </row>
    <row r="12" spans="1:9" ht="14.1" customHeight="1">
      <c r="A12" s="242">
        <v>2020</v>
      </c>
      <c r="B12" s="243">
        <v>1.1299999999999999E-2</v>
      </c>
      <c r="C12" s="243">
        <v>2.5999999999999999E-3</v>
      </c>
      <c r="D12" s="244"/>
      <c r="E12" s="242">
        <v>2020</v>
      </c>
      <c r="F12" s="243">
        <v>3.09E-2</v>
      </c>
      <c r="G12" s="243">
        <v>3.0999999999999999E-3</v>
      </c>
    </row>
    <row r="13" spans="1:9" ht="14.1" customHeight="1">
      <c r="A13" s="245" t="s">
        <v>143</v>
      </c>
      <c r="B13" s="246">
        <v>1.0285714285714285E-2</v>
      </c>
      <c r="C13" s="246">
        <v>2.2428571428571428E-3</v>
      </c>
      <c r="D13" s="247"/>
      <c r="E13" s="245" t="s">
        <v>143</v>
      </c>
      <c r="F13" s="246">
        <v>2.9899999999999999E-2</v>
      </c>
      <c r="G13" s="246">
        <v>9.9928571428571419E-3</v>
      </c>
    </row>
    <row r="14" spans="1:9">
      <c r="E14" s="80"/>
      <c r="F14" s="80"/>
      <c r="G14" s="82"/>
    </row>
    <row r="15" spans="1:9" ht="12.75">
      <c r="A15"/>
      <c r="E15" s="207"/>
      <c r="F15"/>
      <c r="G15"/>
    </row>
    <row r="17" spans="1:7" ht="21">
      <c r="A17" s="374" t="s">
        <v>276</v>
      </c>
    </row>
    <row r="19" spans="1:7" ht="12.75">
      <c r="A19" s="240" t="s">
        <v>272</v>
      </c>
      <c r="B19"/>
      <c r="C19"/>
      <c r="D19"/>
      <c r="E19" s="240" t="s">
        <v>113</v>
      </c>
      <c r="F19"/>
      <c r="G19"/>
    </row>
    <row r="20" spans="1:7" ht="12.75">
      <c r="A20"/>
      <c r="B20"/>
      <c r="C20"/>
      <c r="D20"/>
      <c r="E20"/>
      <c r="F20"/>
      <c r="G20"/>
    </row>
    <row r="21" spans="1:7" ht="24.75" thickBot="1">
      <c r="A21" s="237" t="s">
        <v>273</v>
      </c>
      <c r="B21" s="241" t="s">
        <v>274</v>
      </c>
      <c r="C21" s="241" t="s">
        <v>275</v>
      </c>
      <c r="D21"/>
      <c r="E21" s="237" t="s">
        <v>273</v>
      </c>
      <c r="F21" s="241" t="s">
        <v>274</v>
      </c>
      <c r="G21" s="241" t="s">
        <v>275</v>
      </c>
    </row>
    <row r="22" spans="1:7" ht="14.1" customHeight="1" thickTop="1">
      <c r="A22" s="242">
        <v>2014</v>
      </c>
      <c r="B22" s="243">
        <v>1.14E-2</v>
      </c>
      <c r="C22" s="243">
        <v>2.8E-3</v>
      </c>
      <c r="D22" s="244"/>
      <c r="E22" s="242">
        <v>2014</v>
      </c>
      <c r="F22" s="243">
        <v>4.0779999999999997E-2</v>
      </c>
      <c r="G22" s="243">
        <v>6.1700000000000001E-3</v>
      </c>
    </row>
    <row r="23" spans="1:7" ht="14.1" customHeight="1">
      <c r="A23" s="242">
        <v>2015</v>
      </c>
      <c r="B23" s="243">
        <v>1.4800000000000001E-2</v>
      </c>
      <c r="C23" s="243">
        <v>5.7000000000000002E-3</v>
      </c>
      <c r="D23" s="244"/>
      <c r="E23" s="242">
        <v>2015</v>
      </c>
      <c r="F23" s="243">
        <v>4.2689999999999999E-2</v>
      </c>
      <c r="G23" s="243">
        <v>2.443E-2</v>
      </c>
    </row>
    <row r="24" spans="1:7" ht="14.1" customHeight="1">
      <c r="A24" s="242">
        <v>2016</v>
      </c>
      <c r="B24" s="243">
        <v>1.3299999999999999E-2</v>
      </c>
      <c r="C24" s="243">
        <v>3.8999999999999998E-3</v>
      </c>
      <c r="D24" s="244"/>
      <c r="E24" s="242">
        <v>2016</v>
      </c>
      <c r="F24" s="243">
        <v>3.9690000000000003E-2</v>
      </c>
      <c r="G24" s="243">
        <v>3.696E-2</v>
      </c>
    </row>
    <row r="25" spans="1:7" ht="14.1" customHeight="1">
      <c r="A25" s="242">
        <v>2017</v>
      </c>
      <c r="B25" s="243">
        <v>1.2E-2</v>
      </c>
      <c r="C25" s="243">
        <v>3.7000000000000002E-3</v>
      </c>
      <c r="D25" s="244"/>
      <c r="E25" s="242">
        <v>2017</v>
      </c>
      <c r="F25" s="243">
        <v>3.2199999999999999E-2</v>
      </c>
      <c r="G25" s="243">
        <v>1.8200000000000001E-2</v>
      </c>
    </row>
    <row r="26" spans="1:7" ht="14.1" customHeight="1">
      <c r="A26" s="242">
        <v>2018</v>
      </c>
      <c r="B26" s="243">
        <v>1.15E-2</v>
      </c>
      <c r="C26" s="243">
        <v>3.3E-3</v>
      </c>
      <c r="D26" s="244"/>
      <c r="E26" s="242">
        <v>2018</v>
      </c>
      <c r="F26" s="243">
        <v>2.7720000000000002E-2</v>
      </c>
      <c r="G26" s="243">
        <v>0</v>
      </c>
    </row>
    <row r="27" spans="1:7" ht="14.1" customHeight="1">
      <c r="A27" s="242">
        <v>2019</v>
      </c>
      <c r="B27" s="243">
        <v>1.26E-2</v>
      </c>
      <c r="C27" s="243">
        <v>3.7000000000000002E-3</v>
      </c>
      <c r="D27" s="244"/>
      <c r="E27" s="242">
        <v>2019</v>
      </c>
      <c r="F27" s="243">
        <v>3.073E-2</v>
      </c>
      <c r="G27" s="243">
        <v>0</v>
      </c>
    </row>
    <row r="28" spans="1:7" ht="14.1" customHeight="1">
      <c r="A28" s="242">
        <v>2020</v>
      </c>
      <c r="B28" s="243">
        <v>1.44E-2</v>
      </c>
      <c r="C28" s="243">
        <v>3.7000000000000002E-3</v>
      </c>
      <c r="D28" s="244"/>
      <c r="E28" s="242">
        <v>2020</v>
      </c>
      <c r="F28" s="243">
        <v>2.7009999999999999E-2</v>
      </c>
      <c r="G28" s="243">
        <v>1.009E-2</v>
      </c>
    </row>
    <row r="29" spans="1:7" ht="14.1" customHeight="1">
      <c r="A29" s="245" t="s">
        <v>143</v>
      </c>
      <c r="B29" s="246">
        <v>1.2857142857142857E-2</v>
      </c>
      <c r="C29" s="246">
        <v>3.828571428571429E-3</v>
      </c>
      <c r="D29" s="247"/>
      <c r="E29" s="245" t="s">
        <v>143</v>
      </c>
      <c r="F29" s="246">
        <v>3.4402857142857145E-2</v>
      </c>
      <c r="G29" s="246">
        <v>1.3692857142857144E-2</v>
      </c>
    </row>
  </sheetData>
  <hyperlinks>
    <hyperlink ref="I5" location="Innholdsfortegnelse!A1" display="Til innholdsfortegnelse" xr:uid="{990C74EC-7F47-43B1-ADDA-44E9FB38EB9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A1:G30"/>
  <sheetViews>
    <sheetView showGridLines="0" zoomScaleNormal="100" workbookViewId="0">
      <selection activeCell="G5" sqref="G5"/>
    </sheetView>
  </sheetViews>
  <sheetFormatPr baseColWidth="10" defaultColWidth="11" defaultRowHeight="12"/>
  <cols>
    <col min="1" max="1" width="31.75" style="78" customWidth="1"/>
    <col min="2" max="5" width="14.875" style="78" customWidth="1"/>
    <col min="6" max="16384" width="11" style="78"/>
  </cols>
  <sheetData>
    <row r="1" spans="1:7" ht="21">
      <c r="A1" s="374" t="s">
        <v>277</v>
      </c>
      <c r="B1" s="79"/>
      <c r="C1" s="79"/>
    </row>
    <row r="3" spans="1:7" ht="12.75" customHeight="1">
      <c r="A3" s="81"/>
      <c r="B3" s="215"/>
      <c r="C3" s="82"/>
      <c r="D3" s="82"/>
    </row>
    <row r="4" spans="1:7" ht="12" customHeight="1">
      <c r="A4" s="216"/>
      <c r="B4" s="217" t="s">
        <v>278</v>
      </c>
      <c r="C4" s="217" t="s">
        <v>279</v>
      </c>
      <c r="D4" s="217" t="s">
        <v>278</v>
      </c>
      <c r="E4" s="217" t="s">
        <v>279</v>
      </c>
    </row>
    <row r="5" spans="1:7" ht="13.5" thickBot="1">
      <c r="A5" s="218" t="s">
        <v>272</v>
      </c>
      <c r="B5" s="218">
        <v>2020</v>
      </c>
      <c r="C5" s="219">
        <v>2020</v>
      </c>
      <c r="D5" s="219" t="s">
        <v>280</v>
      </c>
      <c r="E5" s="219" t="s">
        <v>280</v>
      </c>
      <c r="G5" s="695" t="s">
        <v>781</v>
      </c>
    </row>
    <row r="6" spans="1:7" ht="14.1" customHeight="1" thickTop="1">
      <c r="A6" s="220" t="s">
        <v>254</v>
      </c>
      <c r="B6" s="229">
        <v>0</v>
      </c>
      <c r="C6" s="230">
        <v>0</v>
      </c>
      <c r="D6" s="229">
        <v>0</v>
      </c>
      <c r="E6" s="230">
        <v>0</v>
      </c>
    </row>
    <row r="7" spans="1:7" ht="14.1" customHeight="1">
      <c r="A7" s="220" t="s">
        <v>255</v>
      </c>
      <c r="B7" s="248">
        <v>2.0999999999999999E-3</v>
      </c>
      <c r="C7" s="248">
        <v>2.0000000000000001E-4</v>
      </c>
      <c r="D7" s="248">
        <v>2.0999999999999999E-3</v>
      </c>
      <c r="E7" s="248">
        <v>1E-4</v>
      </c>
    </row>
    <row r="8" spans="1:7" ht="14.1" customHeight="1">
      <c r="A8" s="221" t="s">
        <v>256</v>
      </c>
      <c r="B8" s="248">
        <v>3.5999999999999999E-3</v>
      </c>
      <c r="C8" s="248">
        <v>0</v>
      </c>
      <c r="D8" s="248">
        <v>3.5999999999999999E-3</v>
      </c>
      <c r="E8" s="248">
        <v>1E-4</v>
      </c>
    </row>
    <row r="9" spans="1:7" ht="14.1" customHeight="1">
      <c r="A9" s="221" t="s">
        <v>257</v>
      </c>
      <c r="B9" s="248">
        <v>6.1999999999999998E-3</v>
      </c>
      <c r="C9" s="248">
        <v>0</v>
      </c>
      <c r="D9" s="248">
        <v>6.1000000000000004E-3</v>
      </c>
      <c r="E9" s="248">
        <v>5.9999999999999995E-4</v>
      </c>
    </row>
    <row r="10" spans="1:7" ht="14.1" customHeight="1">
      <c r="A10" s="220" t="s">
        <v>258</v>
      </c>
      <c r="B10" s="248">
        <v>9.4000000000000004E-3</v>
      </c>
      <c r="C10" s="248">
        <v>1.2999999999999999E-3</v>
      </c>
      <c r="D10" s="248">
        <v>9.4000000000000004E-3</v>
      </c>
      <c r="E10" s="248">
        <v>8.9999999999999998E-4</v>
      </c>
    </row>
    <row r="11" spans="1:7" ht="14.1" customHeight="1">
      <c r="A11" s="221" t="s">
        <v>259</v>
      </c>
      <c r="B11" s="248">
        <v>1.6199999999999999E-2</v>
      </c>
      <c r="C11" s="248">
        <v>1.6000000000000001E-3</v>
      </c>
      <c r="D11" s="248">
        <v>1.67E-2</v>
      </c>
      <c r="E11" s="248">
        <v>3.5000000000000001E-3</v>
      </c>
    </row>
    <row r="12" spans="1:7" ht="14.1" customHeight="1">
      <c r="A12" s="221" t="s">
        <v>260</v>
      </c>
      <c r="B12" s="231">
        <v>3.6499999999999998E-2</v>
      </c>
      <c r="C12" s="248">
        <v>8.9999999999999993E-3</v>
      </c>
      <c r="D12" s="248">
        <v>3.5499999999999997E-2</v>
      </c>
      <c r="E12" s="248">
        <v>7.6E-3</v>
      </c>
    </row>
    <row r="13" spans="1:7" ht="14.1" customHeight="1">
      <c r="A13" s="220" t="s">
        <v>261</v>
      </c>
      <c r="B13" s="248">
        <v>6.7799999999999999E-2</v>
      </c>
      <c r="C13" s="248">
        <v>6.7999999999999996E-3</v>
      </c>
      <c r="D13" s="248">
        <v>6.93E-2</v>
      </c>
      <c r="E13" s="248">
        <v>2.3199999999999998E-2</v>
      </c>
    </row>
    <row r="14" spans="1:7" ht="14.1" customHeight="1">
      <c r="A14" s="221" t="s">
        <v>281</v>
      </c>
      <c r="B14" s="248">
        <v>0.26200000000000001</v>
      </c>
      <c r="C14" s="248">
        <v>0.10299999999999999</v>
      </c>
      <c r="D14" s="248">
        <v>0.25600000000000001</v>
      </c>
      <c r="E14" s="248">
        <v>9.2899999999999996E-2</v>
      </c>
    </row>
    <row r="15" spans="1:7" ht="14.1" customHeight="1">
      <c r="A15" s="640" t="s">
        <v>282</v>
      </c>
      <c r="B15" s="641">
        <v>1.1299999999999999E-2</v>
      </c>
      <c r="C15" s="642">
        <v>2.5999999999999999E-3</v>
      </c>
      <c r="D15" s="643">
        <v>1.03E-2</v>
      </c>
      <c r="E15" s="643">
        <v>2.2000000000000001E-3</v>
      </c>
    </row>
    <row r="18" spans="1:7">
      <c r="B18" s="217" t="s">
        <v>278</v>
      </c>
      <c r="C18" s="217" t="s">
        <v>279</v>
      </c>
      <c r="D18" s="217" t="s">
        <v>278</v>
      </c>
      <c r="E18" s="217" t="s">
        <v>279</v>
      </c>
    </row>
    <row r="19" spans="1:7" ht="12.75" thickBot="1">
      <c r="A19" s="218" t="s">
        <v>113</v>
      </c>
      <c r="B19" s="218">
        <v>2020</v>
      </c>
      <c r="C19" s="219">
        <v>2020</v>
      </c>
      <c r="D19" s="219" t="s">
        <v>280</v>
      </c>
      <c r="E19" s="219" t="s">
        <v>280</v>
      </c>
    </row>
    <row r="20" spans="1:7" ht="14.1" customHeight="1" thickTop="1">
      <c r="A20" s="538" t="s">
        <v>283</v>
      </c>
      <c r="B20" s="231">
        <v>1.5E-3</v>
      </c>
      <c r="C20" s="230">
        <v>0</v>
      </c>
      <c r="D20" s="231">
        <v>1.5E-3</v>
      </c>
      <c r="E20" s="230">
        <v>2.8E-3</v>
      </c>
      <c r="G20" s="537"/>
    </row>
    <row r="21" spans="1:7" ht="14.1" customHeight="1">
      <c r="A21" s="538" t="s">
        <v>284</v>
      </c>
      <c r="B21" s="248">
        <v>5.0000000000000001E-3</v>
      </c>
      <c r="C21" s="248">
        <v>7.6899999999999996E-2</v>
      </c>
      <c r="D21" s="248">
        <v>5.0000000000000001E-3</v>
      </c>
      <c r="E21" s="248">
        <v>1.0999999999999999E-2</v>
      </c>
      <c r="G21" s="537"/>
    </row>
    <row r="22" spans="1:7" ht="14.1" customHeight="1">
      <c r="A22" s="539" t="s">
        <v>285</v>
      </c>
      <c r="B22" s="248">
        <v>8.9999999999999993E-3</v>
      </c>
      <c r="C22" s="248">
        <v>0</v>
      </c>
      <c r="D22" s="248">
        <v>8.9999999999999993E-3</v>
      </c>
      <c r="E22" s="248">
        <v>0</v>
      </c>
      <c r="G22" s="537"/>
    </row>
    <row r="23" spans="1:7" ht="14.1" customHeight="1">
      <c r="A23" s="539" t="s">
        <v>286</v>
      </c>
      <c r="B23" s="248">
        <v>1.4E-2</v>
      </c>
      <c r="C23" s="248">
        <v>0</v>
      </c>
      <c r="D23" s="248">
        <v>1.4E-2</v>
      </c>
      <c r="E23" s="248">
        <v>3.8999999999999998E-3</v>
      </c>
      <c r="G23" s="537"/>
    </row>
    <row r="24" spans="1:7" ht="14.1" customHeight="1">
      <c r="A24" s="538" t="s">
        <v>287</v>
      </c>
      <c r="B24" s="248">
        <v>2.5000000000000001E-2</v>
      </c>
      <c r="C24" s="248">
        <v>0</v>
      </c>
      <c r="D24" s="248">
        <v>2.5000000000000001E-2</v>
      </c>
      <c r="E24" s="248">
        <v>0</v>
      </c>
      <c r="G24" s="537"/>
    </row>
    <row r="25" spans="1:7" ht="14.1" customHeight="1">
      <c r="A25" s="539" t="s">
        <v>288</v>
      </c>
      <c r="B25" s="248">
        <v>4.4999999999999998E-2</v>
      </c>
      <c r="C25" s="248">
        <v>0</v>
      </c>
      <c r="D25" s="248">
        <v>4.4999999999999998E-2</v>
      </c>
      <c r="E25" s="248">
        <v>0.01</v>
      </c>
      <c r="G25" s="537"/>
    </row>
    <row r="26" spans="1:7" ht="14.1" customHeight="1">
      <c r="A26" s="539" t="s">
        <v>289</v>
      </c>
      <c r="B26" s="231">
        <v>0.06</v>
      </c>
      <c r="C26" s="248">
        <v>0</v>
      </c>
      <c r="D26" s="248">
        <v>0.06</v>
      </c>
      <c r="E26" s="248">
        <v>1.0699999999999999E-2</v>
      </c>
      <c r="G26" s="537"/>
    </row>
    <row r="27" spans="1:7" ht="14.1" customHeight="1">
      <c r="A27" s="538" t="s">
        <v>290</v>
      </c>
      <c r="B27" s="248">
        <v>8.6999999999999994E-2</v>
      </c>
      <c r="C27" s="248">
        <v>0</v>
      </c>
      <c r="D27" s="248">
        <v>8.6999999999999994E-2</v>
      </c>
      <c r="E27" s="248">
        <v>1.4800000000000001E-2</v>
      </c>
      <c r="G27" s="537"/>
    </row>
    <row r="28" spans="1:7" ht="14.1" customHeight="1">
      <c r="A28" s="539" t="s">
        <v>291</v>
      </c>
      <c r="B28" s="248">
        <v>0.14000000000000001</v>
      </c>
      <c r="C28" s="248">
        <v>0</v>
      </c>
      <c r="D28" s="248">
        <v>0.14000000000000001</v>
      </c>
      <c r="E28" s="248">
        <v>8.2600000000000007E-2</v>
      </c>
      <c r="G28" s="537"/>
    </row>
    <row r="29" spans="1:7" ht="14.1" customHeight="1">
      <c r="A29" s="539" t="s">
        <v>292</v>
      </c>
      <c r="B29" s="248">
        <v>0.3</v>
      </c>
      <c r="C29" s="248">
        <v>0</v>
      </c>
      <c r="D29" s="248">
        <v>0.3</v>
      </c>
      <c r="E29" s="248">
        <v>0.26669999999999999</v>
      </c>
      <c r="G29" s="537"/>
    </row>
    <row r="30" spans="1:7" ht="14.1" customHeight="1">
      <c r="A30" s="644" t="s">
        <v>185</v>
      </c>
      <c r="B30" s="641">
        <v>3.09E-2</v>
      </c>
      <c r="C30" s="642">
        <v>3.0999999999999999E-3</v>
      </c>
      <c r="D30" s="643">
        <v>2.9899999999999999E-2</v>
      </c>
      <c r="E30" s="643">
        <v>0.01</v>
      </c>
      <c r="G30" s="537"/>
    </row>
  </sheetData>
  <hyperlinks>
    <hyperlink ref="G5" location="Innholdsfortegnelse!A1" display="Til innholdsfortegnelse" xr:uid="{DF05B7D1-7D89-4DAF-92D1-B3B6E6521C0F}"/>
  </hyperlink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A1:G10"/>
  <sheetViews>
    <sheetView showGridLines="0" zoomScaleNormal="100" workbookViewId="0">
      <selection activeCell="G5" sqref="G5"/>
    </sheetView>
  </sheetViews>
  <sheetFormatPr baseColWidth="10" defaultColWidth="11" defaultRowHeight="12"/>
  <cols>
    <col min="1" max="1" width="32.75" style="78" bestFit="1" customWidth="1"/>
    <col min="2" max="2" width="11.875" style="78" bestFit="1" customWidth="1"/>
    <col min="3" max="3" width="11.125" style="78" bestFit="1" customWidth="1"/>
    <col min="4" max="4" width="11.875" style="78" bestFit="1" customWidth="1"/>
    <col min="5" max="5" width="11.125" style="78" bestFit="1" customWidth="1"/>
    <col min="6" max="8" width="11" style="78"/>
    <col min="9" max="9" width="23.125" style="78" customWidth="1"/>
    <col min="10" max="16384" width="11" style="78"/>
  </cols>
  <sheetData>
    <row r="1" spans="1:7" ht="21">
      <c r="A1" s="374" t="s">
        <v>293</v>
      </c>
      <c r="B1" s="79"/>
      <c r="C1" s="79"/>
      <c r="E1" s="136"/>
    </row>
    <row r="2" spans="1:7">
      <c r="E2" s="136"/>
    </row>
    <row r="3" spans="1:7">
      <c r="A3" s="81"/>
      <c r="B3" s="83"/>
      <c r="C3" s="82"/>
      <c r="D3" s="82"/>
    </row>
    <row r="4" spans="1:7">
      <c r="B4" s="210" t="s">
        <v>294</v>
      </c>
      <c r="C4" s="210" t="s">
        <v>295</v>
      </c>
      <c r="D4" s="210" t="s">
        <v>294</v>
      </c>
      <c r="E4" s="210" t="s">
        <v>295</v>
      </c>
    </row>
    <row r="5" spans="1:7" ht="13.5" thickBot="1">
      <c r="A5" s="209" t="s">
        <v>296</v>
      </c>
      <c r="B5" s="209">
        <v>2020</v>
      </c>
      <c r="C5" s="208">
        <v>2020</v>
      </c>
      <c r="D5" s="208" t="s">
        <v>280</v>
      </c>
      <c r="E5" s="208" t="s">
        <v>280</v>
      </c>
      <c r="G5" s="695" t="s">
        <v>781</v>
      </c>
    </row>
    <row r="6" spans="1:7" ht="12.95" customHeight="1" thickTop="1">
      <c r="A6" s="211" t="s">
        <v>272</v>
      </c>
      <c r="B6" s="212">
        <v>0.2</v>
      </c>
      <c r="C6" s="541">
        <v>4.0000000000000002E-4</v>
      </c>
      <c r="D6" s="212">
        <v>0.2</v>
      </c>
      <c r="E6" s="541">
        <v>1.26E-2</v>
      </c>
    </row>
    <row r="7" spans="1:7" ht="12.95" customHeight="1">
      <c r="A7" s="213" t="s">
        <v>113</v>
      </c>
      <c r="B7" s="214">
        <v>0.254</v>
      </c>
      <c r="C7" s="541">
        <v>0</v>
      </c>
      <c r="D7" s="542">
        <v>0.28799999999999998</v>
      </c>
      <c r="E7" s="542">
        <v>6.6000000000000003E-2</v>
      </c>
    </row>
    <row r="9" spans="1:7">
      <c r="A9" s="78" t="s">
        <v>769</v>
      </c>
    </row>
    <row r="10" spans="1:7">
      <c r="A10" s="78" t="s">
        <v>297</v>
      </c>
    </row>
  </sheetData>
  <hyperlinks>
    <hyperlink ref="G5" location="Innholdsfortegnelse!A1" display="Til innholdsfortegnelse" xr:uid="{0B5DFC21-5003-4D49-8017-AF1A011F20BF}"/>
  </hyperlink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A1:O34"/>
  <sheetViews>
    <sheetView showGridLines="0" zoomScaleNormal="100" workbookViewId="0">
      <selection activeCell="I5" sqref="I5"/>
    </sheetView>
  </sheetViews>
  <sheetFormatPr baseColWidth="10" defaultColWidth="11" defaultRowHeight="12"/>
  <cols>
    <col min="1" max="3" width="11" style="8"/>
    <col min="4" max="4" width="5.125" style="8" customWidth="1"/>
    <col min="5" max="16384" width="11" style="8"/>
  </cols>
  <sheetData>
    <row r="1" spans="1:9" ht="21">
      <c r="A1" s="374" t="s">
        <v>298</v>
      </c>
      <c r="B1" s="78"/>
      <c r="C1" s="79"/>
      <c r="D1" s="78"/>
      <c r="E1" s="78"/>
    </row>
    <row r="2" spans="1:9">
      <c r="A2" s="78"/>
      <c r="B2" s="78"/>
      <c r="C2" s="78"/>
      <c r="D2" s="78"/>
      <c r="E2" s="78"/>
    </row>
    <row r="3" spans="1:9">
      <c r="A3" s="252" t="s">
        <v>299</v>
      </c>
      <c r="E3" s="252" t="s">
        <v>113</v>
      </c>
    </row>
    <row r="5" spans="1:9" ht="13.5" thickBot="1">
      <c r="A5" s="253" t="s">
        <v>273</v>
      </c>
      <c r="B5" s="255" t="s">
        <v>252</v>
      </c>
      <c r="C5" s="255" t="s">
        <v>300</v>
      </c>
      <c r="E5" s="253" t="s">
        <v>273</v>
      </c>
      <c r="F5" s="255" t="s">
        <v>252</v>
      </c>
      <c r="G5" s="255" t="s">
        <v>300</v>
      </c>
      <c r="I5" s="695" t="s">
        <v>781</v>
      </c>
    </row>
    <row r="6" spans="1:9" ht="13.5" customHeight="1" thickTop="1">
      <c r="A6" s="242">
        <v>2017</v>
      </c>
      <c r="B6" s="254">
        <v>3.2100000000000002E-3</v>
      </c>
      <c r="C6" s="546">
        <v>4.0000000000000003E-5</v>
      </c>
      <c r="E6" s="242">
        <v>2017</v>
      </c>
      <c r="F6" s="254">
        <v>9.9000000000000008E-3</v>
      </c>
      <c r="G6" s="546">
        <v>0</v>
      </c>
    </row>
    <row r="7" spans="1:9" ht="13.5" customHeight="1">
      <c r="A7" s="242">
        <v>2018</v>
      </c>
      <c r="B7" s="254">
        <v>3.7200000000000002E-3</v>
      </c>
      <c r="C7" s="546">
        <v>0</v>
      </c>
      <c r="E7" s="242">
        <v>2018</v>
      </c>
      <c r="F7" s="254">
        <v>1.065E-2</v>
      </c>
      <c r="G7" s="546">
        <v>0</v>
      </c>
    </row>
    <row r="8" spans="1:9">
      <c r="A8" s="242">
        <v>2019</v>
      </c>
      <c r="B8" s="254">
        <v>4.4200000000000003E-3</v>
      </c>
      <c r="C8" s="546">
        <v>6.0000000000000002E-5</v>
      </c>
      <c r="E8" s="242">
        <v>2019</v>
      </c>
      <c r="F8" s="254">
        <v>1.103E-2</v>
      </c>
      <c r="G8" s="546">
        <v>0</v>
      </c>
    </row>
    <row r="9" spans="1:9">
      <c r="A9" s="242">
        <v>2020</v>
      </c>
      <c r="B9" s="254">
        <v>3.5899999999999999E-3</v>
      </c>
      <c r="C9" s="546">
        <v>3.0000000000000001E-5</v>
      </c>
      <c r="E9" s="242">
        <v>2020</v>
      </c>
      <c r="F9" s="254">
        <v>9.4800000000000006E-3</v>
      </c>
      <c r="G9" s="546">
        <v>0</v>
      </c>
    </row>
    <row r="11" spans="1:9">
      <c r="A11" s="78" t="s">
        <v>770</v>
      </c>
      <c r="B11" s="547"/>
      <c r="C11" s="547"/>
    </row>
    <row r="12" spans="1:9">
      <c r="B12" s="547"/>
      <c r="C12" s="547"/>
    </row>
    <row r="13" spans="1:9">
      <c r="B13" s="547"/>
      <c r="C13" s="547"/>
    </row>
    <row r="14" spans="1:9">
      <c r="A14" s="547"/>
      <c r="B14" s="547"/>
      <c r="C14" s="547"/>
      <c r="D14" s="547"/>
      <c r="E14" s="547"/>
      <c r="F14" s="547"/>
    </row>
    <row r="15" spans="1:9">
      <c r="A15" s="547"/>
      <c r="B15" s="547"/>
      <c r="C15" s="547"/>
      <c r="D15" s="547"/>
      <c r="E15" s="547"/>
      <c r="F15" s="547"/>
    </row>
    <row r="16" spans="1:9">
      <c r="A16" s="547"/>
      <c r="B16" s="547"/>
      <c r="C16" s="547"/>
      <c r="D16" s="547"/>
      <c r="E16" s="547"/>
      <c r="F16" s="547"/>
    </row>
    <row r="17" spans="1:15">
      <c r="A17" s="547"/>
      <c r="B17" s="547"/>
      <c r="C17" s="547"/>
      <c r="D17" s="547"/>
      <c r="E17" s="547"/>
      <c r="F17" s="547"/>
    </row>
    <row r="18" spans="1:15">
      <c r="A18" s="547"/>
      <c r="B18" s="547"/>
      <c r="C18" s="547"/>
      <c r="D18" s="547"/>
      <c r="E18" s="547"/>
      <c r="F18" s="547"/>
    </row>
    <row r="28" spans="1:15">
      <c r="K28" s="25"/>
      <c r="L28" s="25"/>
      <c r="M28" s="25"/>
      <c r="N28" s="25"/>
      <c r="O28" s="25"/>
    </row>
    <row r="29" spans="1:15">
      <c r="K29" s="25"/>
      <c r="L29" s="25"/>
      <c r="M29" s="25"/>
      <c r="N29" s="25"/>
      <c r="O29" s="25"/>
    </row>
    <row r="30" spans="1:15" ht="15">
      <c r="K30" s="25"/>
      <c r="L30" s="540"/>
      <c r="M30" s="528"/>
      <c r="N30" s="540"/>
      <c r="O30" s="25"/>
    </row>
    <row r="31" spans="1:15">
      <c r="K31" s="25"/>
      <c r="L31" s="25"/>
      <c r="M31" s="528"/>
      <c r="N31" s="25"/>
      <c r="O31" s="25"/>
    </row>
    <row r="32" spans="1:15">
      <c r="K32" s="25"/>
      <c r="L32" s="25"/>
      <c r="M32" s="25"/>
      <c r="N32" s="25"/>
      <c r="O32" s="528"/>
    </row>
    <row r="33" spans="11:15">
      <c r="K33" s="25"/>
      <c r="L33" s="25"/>
      <c r="M33" s="25"/>
      <c r="N33" s="25"/>
      <c r="O33" s="25"/>
    </row>
    <row r="34" spans="11:15">
      <c r="K34" s="25"/>
      <c r="L34" s="25"/>
      <c r="M34" s="25"/>
      <c r="N34" s="25"/>
      <c r="O34" s="25"/>
    </row>
  </sheetData>
  <hyperlinks>
    <hyperlink ref="I5" location="Innholdsfortegnelse!A1" display="Til innholdsfortegnelse" xr:uid="{C946FF3F-0BCD-4D30-B9ED-1E4330268235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J39"/>
  <sheetViews>
    <sheetView zoomScaleNormal="100" workbookViewId="0">
      <selection activeCell="J3" sqref="J3"/>
    </sheetView>
  </sheetViews>
  <sheetFormatPr baseColWidth="10" defaultColWidth="11" defaultRowHeight="12"/>
  <cols>
    <col min="1" max="1" width="25.625" style="5" customWidth="1"/>
    <col min="2" max="4" width="10.625" style="5" customWidth="1"/>
    <col min="5" max="5" width="14.25" style="136" bestFit="1" customWidth="1"/>
    <col min="6" max="6" width="14.25" style="136" customWidth="1"/>
    <col min="7" max="7" width="13.25" style="5" bestFit="1" customWidth="1"/>
    <col min="8" max="8" width="11.625" style="5" customWidth="1"/>
    <col min="9" max="9" width="10.875" style="5" customWidth="1"/>
    <col min="10" max="16384" width="11" style="5"/>
  </cols>
  <sheetData>
    <row r="1" spans="1:10" ht="21">
      <c r="A1" s="374" t="s">
        <v>5</v>
      </c>
      <c r="B1" s="136"/>
      <c r="C1" s="136"/>
      <c r="D1" s="136"/>
      <c r="G1" s="136"/>
      <c r="H1" s="136"/>
    </row>
    <row r="2" spans="1:10">
      <c r="A2" s="536" t="s">
        <v>35</v>
      </c>
      <c r="B2" s="136"/>
      <c r="C2" s="136"/>
      <c r="D2" s="136"/>
      <c r="G2" s="136"/>
      <c r="H2" s="136"/>
    </row>
    <row r="3" spans="1:10" s="136" customFormat="1" ht="12.75">
      <c r="J3" s="695" t="s">
        <v>781</v>
      </c>
    </row>
    <row r="4" spans="1:10" s="135" customFormat="1">
      <c r="A4" s="41" t="s">
        <v>36</v>
      </c>
      <c r="B4" s="136"/>
      <c r="C4" s="136"/>
      <c r="D4" s="136"/>
      <c r="E4" s="136"/>
      <c r="F4" s="136"/>
      <c r="G4" s="136"/>
      <c r="H4" s="136"/>
    </row>
    <row r="5" spans="1:10" s="135" customFormat="1" ht="27" thickBot="1">
      <c r="A5" s="42" t="s">
        <v>37</v>
      </c>
      <c r="B5" s="43" t="s">
        <v>38</v>
      </c>
      <c r="C5" s="44" t="s">
        <v>764</v>
      </c>
      <c r="D5" s="43" t="s">
        <v>39</v>
      </c>
      <c r="E5" s="44" t="s">
        <v>40</v>
      </c>
      <c r="F5" s="43" t="s">
        <v>41</v>
      </c>
      <c r="G5" s="44" t="s">
        <v>42</v>
      </c>
      <c r="H5" s="44" t="s">
        <v>43</v>
      </c>
    </row>
    <row r="6" spans="1:10" s="135" customFormat="1">
      <c r="A6" s="45"/>
      <c r="B6" s="45"/>
      <c r="C6" s="45"/>
      <c r="D6" s="45"/>
      <c r="E6" s="45"/>
      <c r="F6" s="45"/>
      <c r="G6" s="136"/>
      <c r="H6" s="45"/>
    </row>
    <row r="7" spans="1:10" s="136" customFormat="1">
      <c r="A7" s="33" t="s">
        <v>44</v>
      </c>
      <c r="B7" s="38">
        <v>42500</v>
      </c>
      <c r="C7" s="38">
        <v>4.8799020000000004</v>
      </c>
      <c r="D7" s="470">
        <v>1</v>
      </c>
      <c r="E7" s="92">
        <v>2.4889130000000002</v>
      </c>
      <c r="F7" s="477" t="s">
        <v>45</v>
      </c>
      <c r="G7" s="656" t="s">
        <v>45</v>
      </c>
      <c r="H7" s="657" t="s">
        <v>47</v>
      </c>
    </row>
    <row r="8" spans="1:10" s="136" customFormat="1">
      <c r="A8" s="33" t="s">
        <v>48</v>
      </c>
      <c r="B8" s="38">
        <v>77972149</v>
      </c>
      <c r="C8" s="38">
        <v>862.03668972898106</v>
      </c>
      <c r="D8" s="446">
        <v>6.9699999999999998E-2</v>
      </c>
      <c r="E8" s="92">
        <v>3780.3935390000001</v>
      </c>
      <c r="F8" s="472">
        <v>0.20100000000000001</v>
      </c>
      <c r="G8" s="656" t="s">
        <v>45</v>
      </c>
      <c r="H8" s="657" t="s">
        <v>49</v>
      </c>
    </row>
    <row r="9" spans="1:10" s="136" customFormat="1">
      <c r="A9" s="33" t="s">
        <v>50</v>
      </c>
      <c r="B9" s="38">
        <v>2888093</v>
      </c>
      <c r="C9" s="38">
        <v>14.876513609999998</v>
      </c>
      <c r="D9" s="446">
        <v>1.4999999999999999E-2</v>
      </c>
      <c r="E9" s="92">
        <v>74.934835000000007</v>
      </c>
      <c r="F9" s="472">
        <v>0.192</v>
      </c>
      <c r="G9" s="656" t="s">
        <v>45</v>
      </c>
      <c r="H9" s="657" t="s">
        <v>49</v>
      </c>
    </row>
    <row r="10" spans="1:10" s="136" customFormat="1">
      <c r="A10" s="33"/>
      <c r="B10" s="38"/>
      <c r="C10" s="38"/>
      <c r="D10" s="470"/>
      <c r="E10" s="470"/>
      <c r="F10" s="472"/>
      <c r="H10" s="46"/>
    </row>
    <row r="11" spans="1:10" s="135" customFormat="1">
      <c r="A11" s="48" t="s">
        <v>51</v>
      </c>
      <c r="B11" s="49"/>
      <c r="C11" s="49"/>
      <c r="D11" s="50"/>
      <c r="E11" s="50"/>
      <c r="F11" s="50"/>
      <c r="G11" s="51"/>
      <c r="H11" s="51"/>
    </row>
    <row r="12" spans="1:10" s="135" customFormat="1">
      <c r="A12" s="33"/>
      <c r="B12" s="136"/>
      <c r="C12" s="136"/>
      <c r="D12" s="136"/>
      <c r="E12" s="136"/>
      <c r="F12" s="136"/>
      <c r="G12" s="136"/>
      <c r="H12" s="136"/>
    </row>
    <row r="13" spans="1:10" s="109" customFormat="1">
      <c r="A13" s="41"/>
      <c r="B13" s="7"/>
      <c r="C13" s="7"/>
      <c r="D13" s="7"/>
      <c r="E13" s="7"/>
      <c r="F13" s="7"/>
      <c r="G13" s="136"/>
      <c r="H13" s="7"/>
    </row>
    <row r="14" spans="1:10" s="136" customFormat="1" ht="27" thickBot="1">
      <c r="A14" s="42" t="s">
        <v>52</v>
      </c>
      <c r="B14" s="43" t="s">
        <v>53</v>
      </c>
      <c r="C14" s="44" t="s">
        <v>764</v>
      </c>
      <c r="D14" s="43" t="s">
        <v>39</v>
      </c>
      <c r="E14" s="44" t="s">
        <v>40</v>
      </c>
      <c r="F14" s="43" t="s">
        <v>41</v>
      </c>
      <c r="G14" s="44" t="s">
        <v>42</v>
      </c>
      <c r="H14" s="44" t="s">
        <v>43</v>
      </c>
    </row>
    <row r="15" spans="1:10" s="136" customFormat="1">
      <c r="A15" s="45"/>
      <c r="B15" s="45"/>
      <c r="C15" s="45"/>
      <c r="D15" s="45"/>
      <c r="E15" s="45"/>
      <c r="F15" s="45"/>
      <c r="H15" s="45"/>
    </row>
    <row r="16" spans="1:10" s="136" customFormat="1" ht="14.25">
      <c r="A16" s="33" t="s">
        <v>54</v>
      </c>
      <c r="B16" s="38">
        <v>6000000</v>
      </c>
      <c r="C16" s="38">
        <v>1750.9392029999999</v>
      </c>
      <c r="D16" s="470">
        <v>1</v>
      </c>
      <c r="E16" s="92">
        <v>2606.45631</v>
      </c>
      <c r="F16" s="472">
        <v>0.66400000000000003</v>
      </c>
      <c r="G16" s="656" t="s">
        <v>46</v>
      </c>
      <c r="H16" s="657" t="s">
        <v>47</v>
      </c>
    </row>
    <row r="17" spans="1:8" s="136" customFormat="1">
      <c r="A17" s="33" t="s">
        <v>44</v>
      </c>
      <c r="B17" s="38">
        <v>42500</v>
      </c>
      <c r="C17" s="38">
        <v>4.87629</v>
      </c>
      <c r="D17" s="470">
        <v>1</v>
      </c>
      <c r="E17" s="92">
        <v>2.4881679999999999</v>
      </c>
      <c r="F17" s="477" t="s">
        <v>45</v>
      </c>
      <c r="G17" s="656" t="s">
        <v>46</v>
      </c>
      <c r="H17" s="657" t="s">
        <v>47</v>
      </c>
    </row>
    <row r="18" spans="1:8" s="136" customFormat="1">
      <c r="A18" s="33" t="s">
        <v>48</v>
      </c>
      <c r="B18" s="38">
        <v>76105482</v>
      </c>
      <c r="C18" s="38">
        <v>827.73052058920007</v>
      </c>
      <c r="D18" s="446">
        <v>6.7400000000000002E-2</v>
      </c>
      <c r="E18" s="92">
        <v>3454.5588950000001</v>
      </c>
      <c r="F18" s="472">
        <v>0.20599999999999999</v>
      </c>
      <c r="G18" s="656" t="s">
        <v>45</v>
      </c>
      <c r="H18" s="657" t="s">
        <v>49</v>
      </c>
    </row>
    <row r="19" spans="1:8" s="136" customFormat="1">
      <c r="A19" s="33" t="s">
        <v>50</v>
      </c>
      <c r="B19" s="476">
        <v>2888093</v>
      </c>
      <c r="C19" s="38">
        <v>15.039846947999999</v>
      </c>
      <c r="D19" s="446">
        <v>1.47E-2</v>
      </c>
      <c r="E19" s="92">
        <v>75.529759999999996</v>
      </c>
      <c r="F19" s="472">
        <v>0.17100000000000001</v>
      </c>
      <c r="G19" s="656" t="s">
        <v>45</v>
      </c>
      <c r="H19" s="657" t="s">
        <v>49</v>
      </c>
    </row>
    <row r="20" spans="1:8" s="136" customFormat="1">
      <c r="A20" s="33"/>
      <c r="B20" s="38"/>
      <c r="C20" s="38"/>
      <c r="D20" s="470"/>
      <c r="E20" s="470"/>
      <c r="F20" s="470"/>
      <c r="H20" s="46"/>
    </row>
    <row r="21" spans="1:8" s="136" customFormat="1">
      <c r="A21" s="48" t="s">
        <v>51</v>
      </c>
      <c r="B21" s="49"/>
      <c r="C21" s="49"/>
      <c r="D21" s="50"/>
      <c r="E21" s="50"/>
      <c r="F21" s="50"/>
      <c r="G21" s="51"/>
      <c r="H21" s="51"/>
    </row>
    <row r="22" spans="1:8" s="4" customFormat="1">
      <c r="A22" s="469"/>
      <c r="B22" s="121"/>
      <c r="C22" s="38"/>
      <c r="D22" s="470"/>
      <c r="E22" s="470"/>
      <c r="F22" s="470"/>
      <c r="G22" s="46"/>
      <c r="H22" s="469"/>
    </row>
    <row r="23" spans="1:8">
      <c r="A23" s="136"/>
      <c r="B23" s="36"/>
      <c r="C23" s="36"/>
      <c r="D23" s="136"/>
      <c r="G23" s="136"/>
      <c r="H23" s="136"/>
    </row>
    <row r="24" spans="1:8" ht="14.25">
      <c r="A24" s="55" t="s">
        <v>55</v>
      </c>
      <c r="B24" s="36"/>
      <c r="C24" s="36"/>
      <c r="D24" s="136"/>
      <c r="G24" s="136"/>
      <c r="H24" s="136"/>
    </row>
    <row r="25" spans="1:8" s="136" customFormat="1" ht="14.25">
      <c r="A25" s="55" t="s">
        <v>56</v>
      </c>
      <c r="B25" s="36"/>
      <c r="C25" s="36"/>
    </row>
    <row r="26" spans="1:8">
      <c r="A26" s="136"/>
      <c r="B26" s="136"/>
      <c r="C26" s="136"/>
      <c r="D26" s="136"/>
      <c r="G26" s="136"/>
      <c r="H26" s="136"/>
    </row>
    <row r="27" spans="1:8">
      <c r="A27" s="536" t="s">
        <v>57</v>
      </c>
      <c r="B27" s="536"/>
      <c r="C27" s="536"/>
      <c r="D27" s="536"/>
      <c r="E27" s="536"/>
      <c r="F27" s="536"/>
      <c r="G27" s="136"/>
      <c r="H27" s="136"/>
    </row>
    <row r="28" spans="1:8">
      <c r="A28" s="136" t="s">
        <v>58</v>
      </c>
      <c r="B28" s="136"/>
      <c r="C28" s="136"/>
      <c r="D28" s="136"/>
      <c r="G28" s="136"/>
      <c r="H28" s="136"/>
    </row>
    <row r="30" spans="1:8">
      <c r="A30" s="536"/>
      <c r="B30" s="136"/>
      <c r="C30" s="136"/>
      <c r="D30" s="136"/>
      <c r="G30" s="136"/>
      <c r="H30" s="136"/>
    </row>
    <row r="35" spans="1:5">
      <c r="A35" s="136"/>
      <c r="B35" s="473"/>
      <c r="C35" s="473"/>
      <c r="D35" s="473"/>
      <c r="E35" s="473"/>
    </row>
    <row r="36" spans="1:5" ht="14.25">
      <c r="A36" s="195"/>
      <c r="B36" s="195"/>
      <c r="C36" s="195"/>
      <c r="D36" s="474"/>
      <c r="E36" s="195"/>
    </row>
    <row r="37" spans="1:5">
      <c r="A37" s="195"/>
      <c r="B37" s="195"/>
      <c r="C37" s="195"/>
      <c r="D37" s="195"/>
      <c r="E37" s="195"/>
    </row>
    <row r="38" spans="1:5">
      <c r="A38" s="664"/>
      <c r="B38" s="664"/>
      <c r="C38" s="664"/>
      <c r="D38" s="664"/>
      <c r="E38" s="664"/>
    </row>
    <row r="39" spans="1:5">
      <c r="A39" s="536"/>
      <c r="B39" s="536"/>
      <c r="C39" s="536"/>
      <c r="D39" s="475"/>
      <c r="E39" s="536"/>
    </row>
  </sheetData>
  <mergeCells count="1">
    <mergeCell ref="A38:E38"/>
  </mergeCells>
  <hyperlinks>
    <hyperlink ref="J3" location="Innholdsfortegnelse!A1" display="Til innholdsfortegnelse" xr:uid="{CA2074A9-7D85-43AB-A100-C4119274966C}"/>
  </hyperlinks>
  <pageMargins left="0.74803149606299213" right="0.74803149606299213" top="0.98425196850393704" bottom="0.98425196850393704" header="0.51181102362204722" footer="0.51181102362204722"/>
  <pageSetup paperSize="9" scale="80" fitToHeight="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17">
    <tabColor theme="0" tint="-0.249977111117893"/>
    <pageSetUpPr fitToPage="1"/>
  </sheetPr>
  <dimension ref="A1:M12"/>
  <sheetViews>
    <sheetView showGridLines="0" zoomScaleNormal="100" workbookViewId="0">
      <selection activeCell="J4" sqref="J4"/>
    </sheetView>
  </sheetViews>
  <sheetFormatPr baseColWidth="10" defaultColWidth="11" defaultRowHeight="12"/>
  <cols>
    <col min="1" max="1" width="21.25" style="5" customWidth="1"/>
    <col min="2" max="2" width="9.875" style="5" customWidth="1"/>
    <col min="3" max="3" width="14.125" style="5" customWidth="1"/>
    <col min="4" max="4" width="11.125" style="5" customWidth="1"/>
    <col min="5" max="5" width="2.125" style="5" customWidth="1"/>
    <col min="6" max="6" width="15.125" style="5" customWidth="1"/>
    <col min="7" max="7" width="11.125" style="5" customWidth="1"/>
    <col min="8" max="8" width="2.125" style="5" customWidth="1"/>
    <col min="9" max="9" width="15.625" style="5" customWidth="1"/>
    <col min="10" max="11" width="16.125" style="5" customWidth="1"/>
    <col min="12" max="12" width="11" style="5" customWidth="1"/>
    <col min="13" max="16384" width="11" style="5"/>
  </cols>
  <sheetData>
    <row r="1" spans="1:13" ht="21">
      <c r="A1" s="374" t="s">
        <v>301</v>
      </c>
      <c r="B1" s="136"/>
      <c r="C1" s="136"/>
      <c r="D1" s="136"/>
      <c r="E1" s="136"/>
      <c r="F1" s="469"/>
      <c r="G1" s="469"/>
      <c r="H1" s="469"/>
      <c r="I1" s="469"/>
      <c r="J1" s="136"/>
      <c r="K1" s="136"/>
      <c r="L1" s="136"/>
      <c r="M1" s="136"/>
    </row>
    <row r="3" spans="1:13">
      <c r="A3" s="5" t="s">
        <v>763</v>
      </c>
    </row>
    <row r="4" spans="1:13" ht="12.75">
      <c r="A4" s="5" t="s">
        <v>762</v>
      </c>
      <c r="J4" s="695" t="s">
        <v>781</v>
      </c>
    </row>
    <row r="9" spans="1:13">
      <c r="A9" s="136"/>
      <c r="B9" s="136"/>
      <c r="I9" s="136"/>
    </row>
    <row r="12" spans="1:13">
      <c r="A12" s="136"/>
      <c r="B12" s="136"/>
      <c r="C12" s="136"/>
      <c r="D12" s="136"/>
      <c r="E12" s="136"/>
      <c r="F12" s="136"/>
      <c r="G12" s="136"/>
      <c r="H12" s="136"/>
      <c r="I12" s="136"/>
    </row>
  </sheetData>
  <phoneticPr fontId="7" type="noConversion"/>
  <hyperlinks>
    <hyperlink ref="J4" location="Innholdsfortegnelse!A1" display="Til innholdsfortegnelse" xr:uid="{50A2C49A-905B-4B63-B4F5-107A13B43DB6}"/>
  </hyperlink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9" max="16383" man="1"/>
  </rowBreaks>
  <colBreaks count="1" manualBreakCount="1">
    <brk id="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15">
    <tabColor theme="0" tint="-0.249977111117893"/>
    <pageSetUpPr fitToPage="1"/>
  </sheetPr>
  <dimension ref="A1:I29"/>
  <sheetViews>
    <sheetView zoomScaleNormal="100" workbookViewId="0">
      <selection activeCell="G3" sqref="G3"/>
    </sheetView>
  </sheetViews>
  <sheetFormatPr baseColWidth="10" defaultColWidth="11" defaultRowHeight="12"/>
  <cols>
    <col min="1" max="1" width="20" style="5" customWidth="1"/>
    <col min="2" max="2" width="14.75" style="5" customWidth="1"/>
    <col min="3" max="3" width="10.25" style="5" customWidth="1"/>
    <col min="4" max="4" width="11.875" style="5" customWidth="1"/>
    <col min="5" max="5" width="10.375" style="5" customWidth="1"/>
    <col min="6" max="6" width="11.375" style="5" customWidth="1"/>
    <col min="7" max="7" width="9.375" style="5" customWidth="1"/>
    <col min="8" max="16384" width="11" style="5"/>
  </cols>
  <sheetData>
    <row r="1" spans="1:9" ht="21">
      <c r="A1" s="374" t="s">
        <v>774</v>
      </c>
      <c r="B1" s="595"/>
      <c r="C1" s="595"/>
      <c r="D1" s="595"/>
      <c r="E1" s="595"/>
      <c r="F1" s="595"/>
      <c r="G1" s="595"/>
      <c r="H1" s="136"/>
      <c r="I1" s="136"/>
    </row>
    <row r="2" spans="1:9">
      <c r="A2" s="136"/>
      <c r="B2" s="469"/>
      <c r="C2" s="469"/>
      <c r="D2" s="469"/>
      <c r="E2" s="469"/>
      <c r="F2" s="469"/>
      <c r="G2" s="469"/>
      <c r="H2" s="136"/>
      <c r="I2" s="136"/>
    </row>
    <row r="3" spans="1:9" ht="24.75" thickBot="1">
      <c r="A3" s="681" t="s">
        <v>302</v>
      </c>
      <c r="B3" s="681"/>
      <c r="C3" s="569" t="s">
        <v>772</v>
      </c>
      <c r="D3" s="570" t="s">
        <v>773</v>
      </c>
      <c r="E3" s="71" t="s">
        <v>771</v>
      </c>
      <c r="G3" s="695" t="s">
        <v>781</v>
      </c>
      <c r="H3" s="136"/>
      <c r="I3" s="136"/>
    </row>
    <row r="4" spans="1:9" ht="12" customHeight="1">
      <c r="A4" s="682" t="s">
        <v>303</v>
      </c>
      <c r="B4" s="682"/>
      <c r="C4" s="70">
        <f>SUM(C5:C7)</f>
        <v>30847.716069000002</v>
      </c>
      <c r="D4" s="72">
        <f>SUM(D5:D7)</f>
        <v>27969.075732000005</v>
      </c>
      <c r="E4" s="307">
        <f t="shared" ref="E4:E11" si="0">(C4-D4)/D4</f>
        <v>0.10292225472815622</v>
      </c>
      <c r="G4" s="579"/>
      <c r="H4" s="136"/>
      <c r="I4" s="7"/>
    </row>
    <row r="5" spans="1:9" ht="12" customHeight="1">
      <c r="A5" s="683" t="s">
        <v>304</v>
      </c>
      <c r="B5" s="684"/>
      <c r="C5" s="86">
        <f>(+'14'!C52+'14'!D52)</f>
        <v>474.32047000000006</v>
      </c>
      <c r="D5" s="653">
        <f>(+'14'!C130+'14'!D130)</f>
        <v>417.34298699999999</v>
      </c>
      <c r="E5" s="307">
        <f t="shared" si="0"/>
        <v>0.13652435712307792</v>
      </c>
      <c r="G5" s="576"/>
      <c r="H5" s="136"/>
      <c r="I5" s="7"/>
    </row>
    <row r="6" spans="1:9" ht="12" customHeight="1">
      <c r="A6" s="683" t="s">
        <v>305</v>
      </c>
      <c r="B6" s="684"/>
      <c r="C6" s="86">
        <f>('14'!C64+'14'!D64)</f>
        <v>30347.278429000002</v>
      </c>
      <c r="D6" s="653">
        <f>('14'!C142+'14'!D142)</f>
        <v>27527.661709000004</v>
      </c>
      <c r="E6" s="307">
        <f t="shared" si="0"/>
        <v>0.10242848629159597</v>
      </c>
      <c r="G6" s="576"/>
      <c r="H6" s="136"/>
      <c r="I6" s="136"/>
    </row>
    <row r="7" spans="1:9" ht="12" customHeight="1">
      <c r="A7" s="683" t="s">
        <v>306</v>
      </c>
      <c r="B7" s="684"/>
      <c r="C7" s="86">
        <f>('14'!C76+'14'!D76)</f>
        <v>26.117169999999998</v>
      </c>
      <c r="D7" s="653">
        <f>('14'!C154+'14'!D154)</f>
        <v>24.071035999999996</v>
      </c>
      <c r="E7" s="307">
        <f t="shared" si="0"/>
        <v>8.500398570298355E-2</v>
      </c>
      <c r="G7" s="576"/>
      <c r="H7" s="136"/>
      <c r="I7" s="136"/>
    </row>
    <row r="8" spans="1:9" ht="12" customHeight="1">
      <c r="A8" s="685" t="s">
        <v>266</v>
      </c>
      <c r="B8" s="685"/>
      <c r="C8" s="86">
        <f>('14'!C28+'14'!D28)</f>
        <v>13127.387535999998</v>
      </c>
      <c r="D8" s="653">
        <f>('14'!C106+'14'!D106)</f>
        <v>11787.222553000001</v>
      </c>
      <c r="E8" s="307">
        <f t="shared" si="0"/>
        <v>0.11369641804709181</v>
      </c>
      <c r="G8" s="576"/>
      <c r="H8" s="136"/>
      <c r="I8" s="136"/>
    </row>
    <row r="9" spans="1:9" s="136" customFormat="1" ht="12" customHeight="1">
      <c r="A9" s="610" t="s">
        <v>307</v>
      </c>
      <c r="B9" s="610"/>
      <c r="C9" s="86">
        <f>('14'!C16+'14'!D16)</f>
        <v>3.3379470000000002</v>
      </c>
      <c r="D9" s="653">
        <f>('14'!C94+'14'!D94)</f>
        <v>2.8928189999999998</v>
      </c>
      <c r="E9" s="307">
        <f t="shared" si="0"/>
        <v>0.15387343625715968</v>
      </c>
      <c r="G9" s="576"/>
    </row>
    <row r="10" spans="1:9">
      <c r="A10" s="682" t="s">
        <v>308</v>
      </c>
      <c r="B10" s="682"/>
      <c r="C10" s="87">
        <f>('14'!C40+'14'!D40)</f>
        <v>924.25715800000012</v>
      </c>
      <c r="D10" s="654">
        <f>('14'!C118+'14'!D118)</f>
        <v>964.78287400000011</v>
      </c>
      <c r="E10" s="307">
        <f t="shared" si="0"/>
        <v>-4.2005011792943567E-2</v>
      </c>
      <c r="G10" s="577"/>
      <c r="H10" s="136"/>
      <c r="I10" s="136"/>
    </row>
    <row r="11" spans="1:9">
      <c r="A11" s="48" t="s">
        <v>51</v>
      </c>
      <c r="B11" s="84"/>
      <c r="C11" s="76">
        <f>C4+C8+C9+C10</f>
        <v>44902.698709999997</v>
      </c>
      <c r="D11" s="323">
        <f>D4+D8+D9+D10</f>
        <v>40723.973978000002</v>
      </c>
      <c r="E11" s="88">
        <f t="shared" si="0"/>
        <v>0.10261092726995247</v>
      </c>
      <c r="G11" s="142"/>
      <c r="H11" s="136"/>
      <c r="I11" s="136"/>
    </row>
    <row r="12" spans="1:9">
      <c r="A12" s="610"/>
      <c r="B12" s="610"/>
      <c r="C12" s="610"/>
      <c r="E12" s="85"/>
      <c r="F12" s="610"/>
      <c r="G12" s="578"/>
      <c r="H12" s="136"/>
      <c r="I12" s="136"/>
    </row>
    <row r="13" spans="1:9">
      <c r="A13" s="680"/>
      <c r="B13" s="667"/>
      <c r="C13" s="667"/>
      <c r="D13" s="667"/>
      <c r="E13" s="667"/>
      <c r="F13" s="667"/>
      <c r="G13" s="667"/>
      <c r="H13" s="136"/>
      <c r="I13" s="136"/>
    </row>
    <row r="14" spans="1:9">
      <c r="A14" s="536"/>
      <c r="B14" s="536"/>
      <c r="C14" s="69"/>
      <c r="D14" s="536"/>
      <c r="E14" s="536"/>
      <c r="F14" s="536"/>
      <c r="G14" s="536"/>
      <c r="H14" s="136"/>
      <c r="I14" s="136"/>
    </row>
    <row r="16" spans="1:9">
      <c r="A16" s="678"/>
      <c r="B16" s="679"/>
      <c r="C16" s="679"/>
      <c r="D16" s="679"/>
      <c r="E16" s="679"/>
      <c r="F16" s="679"/>
      <c r="G16" s="679"/>
      <c r="H16" s="136"/>
      <c r="I16" s="136"/>
    </row>
    <row r="17" spans="3:7">
      <c r="C17" s="92"/>
      <c r="D17" s="67"/>
      <c r="E17" s="92"/>
      <c r="F17" s="67"/>
      <c r="G17" s="92"/>
    </row>
    <row r="18" spans="3:7">
      <c r="C18" s="580"/>
      <c r="D18" s="581"/>
      <c r="E18" s="580"/>
      <c r="F18" s="67"/>
      <c r="G18" s="92"/>
    </row>
    <row r="19" spans="3:7">
      <c r="C19" s="580"/>
      <c r="D19" s="581"/>
      <c r="E19" s="580"/>
      <c r="F19" s="67"/>
      <c r="G19" s="92"/>
    </row>
    <row r="20" spans="3:7">
      <c r="C20" s="580"/>
      <c r="D20" s="581"/>
      <c r="E20" s="580"/>
      <c r="F20" s="67"/>
      <c r="G20" s="92"/>
    </row>
    <row r="21" spans="3:7">
      <c r="C21" s="536"/>
      <c r="D21" s="536"/>
      <c r="E21" s="536"/>
      <c r="F21" s="136"/>
      <c r="G21" s="136"/>
    </row>
    <row r="22" spans="3:7">
      <c r="C22" s="536"/>
      <c r="D22" s="536"/>
      <c r="E22" s="536"/>
      <c r="F22" s="136"/>
      <c r="G22" s="136"/>
    </row>
    <row r="23" spans="3:7">
      <c r="C23" s="536"/>
      <c r="D23" s="536"/>
      <c r="E23" s="536"/>
      <c r="F23" s="136"/>
      <c r="G23" s="136"/>
    </row>
    <row r="24" spans="3:7">
      <c r="C24" s="136"/>
      <c r="D24" s="136"/>
      <c r="E24" s="136"/>
      <c r="F24" s="136"/>
      <c r="G24" s="136"/>
    </row>
    <row r="25" spans="3:7">
      <c r="C25" s="136"/>
      <c r="D25" s="136"/>
      <c r="E25" s="136"/>
      <c r="F25" s="136"/>
      <c r="G25" s="136"/>
    </row>
    <row r="26" spans="3:7">
      <c r="C26" s="136"/>
      <c r="D26" s="136"/>
      <c r="E26" s="136"/>
      <c r="F26" s="136"/>
      <c r="G26" s="136"/>
    </row>
    <row r="27" spans="3:7">
      <c r="C27" s="136"/>
      <c r="D27" s="136"/>
      <c r="E27" s="136"/>
      <c r="F27" s="136"/>
      <c r="G27" s="136"/>
    </row>
    <row r="28" spans="3:7">
      <c r="C28" s="136"/>
      <c r="D28" s="136"/>
      <c r="E28" s="136"/>
      <c r="F28" s="136"/>
      <c r="G28" s="136"/>
    </row>
    <row r="29" spans="3:7">
      <c r="C29" s="136"/>
      <c r="D29" s="136"/>
      <c r="E29" s="136"/>
      <c r="F29" s="136"/>
      <c r="G29" s="136"/>
    </row>
  </sheetData>
  <mergeCells count="9">
    <mergeCell ref="A16:G16"/>
    <mergeCell ref="A13:G13"/>
    <mergeCell ref="A3:B3"/>
    <mergeCell ref="A4:B4"/>
    <mergeCell ref="A5:B5"/>
    <mergeCell ref="A6:B6"/>
    <mergeCell ref="A7:B7"/>
    <mergeCell ref="A8:B8"/>
    <mergeCell ref="A10:B10"/>
  </mergeCells>
  <phoneticPr fontId="7" type="noConversion"/>
  <hyperlinks>
    <hyperlink ref="G3" location="Innholdsfortegnelse!A1" display="Til innholdsfortegnelse" xr:uid="{EA90BAE8-10B0-4ED9-A89C-C3FB7E0B48C4}"/>
  </hyperlinks>
  <pageMargins left="0.74803149606299213" right="0.74803149606299213" top="0.98425196850393704" bottom="0.98425196850393704" header="0.51181102362204722" footer="0.51181102362204722"/>
  <pageSetup paperSize="9" scale="69" fitToHeight="0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37" max="16383" man="1"/>
  </rowBreaks>
  <colBreaks count="1" manualBreakCount="1">
    <brk id="1" max="1048575" man="1"/>
  </colBreaks>
  <ignoredErrors>
    <ignoredError sqref="C12" formulaRange="1"/>
    <ignoredError sqref="E12" formula="1" formulaRange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24">
    <tabColor theme="0" tint="-0.249977111117893"/>
    <pageSetUpPr fitToPage="1"/>
  </sheetPr>
  <dimension ref="A1:G10"/>
  <sheetViews>
    <sheetView zoomScaleNormal="100" workbookViewId="0">
      <selection activeCell="G3" sqref="G3"/>
    </sheetView>
  </sheetViews>
  <sheetFormatPr baseColWidth="10" defaultColWidth="11" defaultRowHeight="12"/>
  <cols>
    <col min="1" max="1" width="4.625" style="5" customWidth="1"/>
    <col min="2" max="2" width="29.125" style="5" customWidth="1"/>
    <col min="3" max="5" width="11.625" style="5" customWidth="1"/>
    <col min="6" max="16384" width="11" style="5"/>
  </cols>
  <sheetData>
    <row r="1" spans="1:7" ht="21">
      <c r="A1" s="374" t="s">
        <v>309</v>
      </c>
      <c r="B1" s="136"/>
      <c r="C1" s="136"/>
      <c r="D1" s="136"/>
      <c r="E1" s="136"/>
    </row>
    <row r="3" spans="1:7" ht="26.25">
      <c r="A3" s="687" t="s">
        <v>302</v>
      </c>
      <c r="B3" s="687"/>
      <c r="C3" s="689" t="s">
        <v>310</v>
      </c>
      <c r="D3" s="143" t="s">
        <v>311</v>
      </c>
      <c r="E3" s="144" t="s">
        <v>312</v>
      </c>
      <c r="G3" s="695" t="s">
        <v>781</v>
      </c>
    </row>
    <row r="4" spans="1:7" ht="12.75" thickBot="1">
      <c r="A4" s="688"/>
      <c r="B4" s="688"/>
      <c r="C4" s="690"/>
      <c r="D4" s="613"/>
      <c r="E4" s="91"/>
    </row>
    <row r="5" spans="1:7" ht="14.25">
      <c r="A5" s="686" t="s">
        <v>313</v>
      </c>
      <c r="B5" s="686"/>
      <c r="C5" s="6">
        <v>2240.725042</v>
      </c>
      <c r="D5" s="6">
        <v>191.346103</v>
      </c>
      <c r="E5" s="6">
        <v>160.753319</v>
      </c>
    </row>
    <row r="6" spans="1:7" s="136" customFormat="1">
      <c r="A6" s="611" t="s">
        <v>314</v>
      </c>
      <c r="B6" s="611"/>
      <c r="C6" s="399"/>
      <c r="D6" s="526">
        <v>391.71282500000001</v>
      </c>
      <c r="E6" s="72">
        <v>300.29331250000001</v>
      </c>
    </row>
    <row r="7" spans="1:7" ht="12.75" customHeight="1">
      <c r="A7" s="89" t="s">
        <v>315</v>
      </c>
      <c r="B7" s="57"/>
      <c r="C7" s="93">
        <v>2240.725042</v>
      </c>
      <c r="D7" s="93">
        <v>583.05892800000004</v>
      </c>
      <c r="E7" s="94">
        <v>461.04663149999999</v>
      </c>
    </row>
    <row r="10" spans="1:7" ht="14.25">
      <c r="A10" s="536" t="s">
        <v>316</v>
      </c>
      <c r="B10" s="536"/>
      <c r="C10" s="536"/>
      <c r="D10" s="536"/>
      <c r="E10" s="136"/>
    </row>
  </sheetData>
  <mergeCells count="3">
    <mergeCell ref="A5:B5"/>
    <mergeCell ref="A3:B4"/>
    <mergeCell ref="C3:C4"/>
  </mergeCells>
  <phoneticPr fontId="7" type="noConversion"/>
  <hyperlinks>
    <hyperlink ref="G3" location="Innholdsfortegnelse!A1" display="Til innholdsfortegnelse" xr:uid="{2EEEE4EC-1680-4D5B-A23A-79901E191B8E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4" max="16383" man="1"/>
  </rowBreaks>
  <colBreaks count="1" manualBreakCount="1">
    <brk id="1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14">
    <tabColor theme="0" tint="-0.249977111117893"/>
    <pageSetUpPr fitToPage="1"/>
  </sheetPr>
  <dimension ref="A1:L33"/>
  <sheetViews>
    <sheetView showGridLines="0" zoomScaleNormal="100" workbookViewId="0">
      <selection activeCell="E4" sqref="E4"/>
    </sheetView>
  </sheetViews>
  <sheetFormatPr baseColWidth="10" defaultColWidth="11" defaultRowHeight="12"/>
  <cols>
    <col min="1" max="1" width="42.5" style="5" customWidth="1"/>
    <col min="2" max="2" width="26.5" style="5" customWidth="1"/>
    <col min="3" max="4" width="10" style="5" customWidth="1"/>
    <col min="5" max="5" width="21" style="5" customWidth="1"/>
    <col min="6" max="16384" width="11" style="5"/>
  </cols>
  <sheetData>
    <row r="1" spans="1:12" ht="21">
      <c r="A1" s="374" t="s">
        <v>317</v>
      </c>
      <c r="B1" s="130"/>
      <c r="C1" s="130"/>
      <c r="D1" s="131"/>
      <c r="E1" s="131"/>
      <c r="F1" s="132"/>
      <c r="G1" s="133"/>
      <c r="H1" s="133"/>
      <c r="I1" s="136"/>
      <c r="J1" s="136"/>
      <c r="K1" s="136"/>
      <c r="L1" s="136"/>
    </row>
    <row r="2" spans="1:12" ht="21">
      <c r="A2" s="374" t="s">
        <v>318</v>
      </c>
      <c r="B2" s="130"/>
      <c r="C2" s="130"/>
      <c r="D2" s="131"/>
      <c r="E2" s="131"/>
      <c r="F2" s="132"/>
      <c r="G2" s="133"/>
      <c r="H2" s="133"/>
      <c r="I2" s="136"/>
      <c r="J2" s="136"/>
      <c r="K2" s="136"/>
      <c r="L2" s="136"/>
    </row>
    <row r="3" spans="1:12" ht="12.75">
      <c r="A3" s="645"/>
      <c r="B3" s="691"/>
      <c r="C3" s="691"/>
      <c r="D3" s="133"/>
      <c r="E3" s="126"/>
      <c r="F3" s="402"/>
      <c r="G3" s="402"/>
      <c r="H3" s="402"/>
      <c r="I3" s="402"/>
      <c r="J3" s="402"/>
      <c r="K3" s="402"/>
      <c r="L3" s="402"/>
    </row>
    <row r="4" spans="1:12" ht="13.5" thickBot="1">
      <c r="A4" s="661" t="s">
        <v>302</v>
      </c>
      <c r="B4" s="95">
        <v>44196</v>
      </c>
      <c r="C4" s="96">
        <v>43830</v>
      </c>
      <c r="D4" s="133"/>
      <c r="E4" s="695" t="s">
        <v>781</v>
      </c>
      <c r="F4" s="136"/>
      <c r="G4" s="136"/>
      <c r="H4" s="136"/>
      <c r="I4" s="136"/>
      <c r="J4" s="136"/>
      <c r="K4" s="136"/>
      <c r="L4" s="136"/>
    </row>
    <row r="5" spans="1:12" ht="12.75">
      <c r="A5" s="97" t="s">
        <v>319</v>
      </c>
      <c r="B5" s="571">
        <v>-9.2999999999999972</v>
      </c>
      <c r="C5" s="572">
        <v>-6.6000000000000014</v>
      </c>
      <c r="D5" s="133"/>
      <c r="E5" s="136"/>
      <c r="F5" s="136"/>
      <c r="G5" s="136"/>
      <c r="H5" s="136"/>
      <c r="I5" s="136"/>
      <c r="J5" s="136"/>
      <c r="K5" s="136"/>
      <c r="L5" s="136"/>
    </row>
    <row r="6" spans="1:12" ht="12.75">
      <c r="A6" s="97" t="s">
        <v>320</v>
      </c>
      <c r="B6" s="571">
        <v>-7.1999999999999993</v>
      </c>
      <c r="C6" s="572">
        <v>-8</v>
      </c>
      <c r="D6" s="133"/>
      <c r="E6" s="136"/>
      <c r="F6" s="136"/>
      <c r="G6" s="136"/>
      <c r="H6" s="136"/>
      <c r="I6" s="136"/>
      <c r="J6" s="136"/>
      <c r="K6" s="136"/>
      <c r="L6" s="136"/>
    </row>
    <row r="7" spans="1:12" ht="12.75">
      <c r="A7" s="97" t="s">
        <v>321</v>
      </c>
      <c r="B7" s="573">
        <v>-0.70000000000000107</v>
      </c>
      <c r="C7" s="572">
        <v>-2.3999999999999986</v>
      </c>
      <c r="D7" s="133"/>
      <c r="E7" s="136"/>
      <c r="F7" s="136"/>
      <c r="G7" s="136"/>
      <c r="H7" s="136"/>
      <c r="I7" s="136"/>
      <c r="J7" s="136"/>
      <c r="K7" s="136"/>
      <c r="L7" s="136"/>
    </row>
    <row r="8" spans="1:12" ht="12.75">
      <c r="A8" s="97" t="s">
        <v>322</v>
      </c>
      <c r="B8" s="571">
        <v>18.900000000000013</v>
      </c>
      <c r="C8" s="572">
        <v>19.699999999999989</v>
      </c>
      <c r="D8" s="133"/>
      <c r="E8" s="136"/>
      <c r="F8" s="136"/>
      <c r="G8" s="136"/>
      <c r="H8" s="136"/>
      <c r="I8" s="136"/>
      <c r="J8" s="136"/>
      <c r="K8" s="136"/>
      <c r="L8" s="136"/>
    </row>
    <row r="9" spans="1:12" ht="12.75">
      <c r="A9" s="97" t="s">
        <v>323</v>
      </c>
      <c r="B9" s="571">
        <v>1.8</v>
      </c>
      <c r="C9" s="572">
        <v>0</v>
      </c>
      <c r="D9" s="133"/>
      <c r="E9" s="136"/>
      <c r="F9" s="136"/>
      <c r="G9" s="136"/>
      <c r="H9" s="136"/>
      <c r="I9" s="136"/>
      <c r="J9" s="136"/>
      <c r="K9" s="136"/>
      <c r="L9" s="136"/>
    </row>
    <row r="10" spans="1:12" ht="12.75">
      <c r="A10" s="596" t="s">
        <v>324</v>
      </c>
      <c r="B10" s="597">
        <v>3.5000000000000169</v>
      </c>
      <c r="C10" s="598">
        <v>2.6999999999999886</v>
      </c>
      <c r="D10" s="133"/>
      <c r="E10" s="136"/>
      <c r="F10" s="136"/>
      <c r="G10" s="136"/>
      <c r="H10" s="136"/>
      <c r="I10" s="136"/>
      <c r="J10" s="136"/>
      <c r="K10" s="136"/>
      <c r="L10" s="136"/>
    </row>
    <row r="11" spans="1:12" ht="12.75">
      <c r="A11" s="97"/>
      <c r="B11" s="300"/>
      <c r="C11" s="400"/>
      <c r="D11" s="133"/>
      <c r="E11" s="136"/>
      <c r="F11" s="136"/>
      <c r="G11" s="136"/>
      <c r="H11" s="136"/>
      <c r="I11" s="136"/>
      <c r="J11" s="136"/>
      <c r="K11" s="136"/>
      <c r="L11" s="136"/>
    </row>
    <row r="12" spans="1:12" ht="12.75">
      <c r="A12" s="97" t="s">
        <v>325</v>
      </c>
      <c r="B12" s="300"/>
      <c r="C12" s="400"/>
      <c r="D12" s="133"/>
      <c r="E12" s="136"/>
      <c r="F12" s="136"/>
      <c r="G12" s="136"/>
      <c r="H12" s="136"/>
      <c r="I12" s="136"/>
      <c r="J12" s="136"/>
      <c r="K12" s="136"/>
      <c r="L12" s="136"/>
    </row>
    <row r="13" spans="1:12" ht="12.75">
      <c r="A13" s="8" t="s">
        <v>326</v>
      </c>
      <c r="B13" s="571">
        <v>7.4</v>
      </c>
      <c r="C13" s="572">
        <v>8.6999999999999993</v>
      </c>
      <c r="D13" s="133"/>
      <c r="E13" s="136"/>
      <c r="F13" s="136"/>
      <c r="G13" s="136"/>
      <c r="H13" s="136"/>
      <c r="I13" s="136"/>
      <c r="J13" s="136"/>
      <c r="K13" s="136"/>
      <c r="L13" s="136"/>
    </row>
    <row r="14" spans="1:12" ht="12.75">
      <c r="A14" s="8" t="s">
        <v>327</v>
      </c>
      <c r="B14" s="571">
        <v>-0.3</v>
      </c>
      <c r="C14" s="572">
        <v>-0.9</v>
      </c>
      <c r="D14" s="133"/>
      <c r="E14" s="136"/>
      <c r="F14" s="136"/>
      <c r="G14" s="136"/>
      <c r="H14" s="136"/>
      <c r="I14" s="136"/>
      <c r="J14" s="136"/>
      <c r="K14" s="136"/>
      <c r="L14" s="136"/>
    </row>
    <row r="15" spans="1:12" ht="12.75">
      <c r="A15" s="8" t="s">
        <v>328</v>
      </c>
      <c r="B15" s="571">
        <v>3.4</v>
      </c>
      <c r="C15" s="572">
        <v>3.3</v>
      </c>
      <c r="D15" s="133"/>
      <c r="E15" s="136"/>
      <c r="F15" s="136"/>
      <c r="G15" s="136"/>
      <c r="H15" s="136"/>
      <c r="I15" s="136"/>
    </row>
    <row r="16" spans="1:12" ht="12.75">
      <c r="A16" s="8" t="s">
        <v>329</v>
      </c>
      <c r="B16" s="571">
        <v>0.6</v>
      </c>
      <c r="C16" s="572">
        <v>-1.3</v>
      </c>
      <c r="D16" s="133"/>
      <c r="E16" s="136"/>
      <c r="F16" s="136"/>
      <c r="G16" s="136"/>
      <c r="H16" s="136"/>
      <c r="I16" s="136"/>
    </row>
    <row r="17" spans="1:9" ht="12.75">
      <c r="A17" s="8" t="s">
        <v>330</v>
      </c>
      <c r="B17" s="571">
        <v>-5.6</v>
      </c>
      <c r="C17" s="572">
        <v>-5.4</v>
      </c>
      <c r="D17" s="133"/>
      <c r="E17" s="136"/>
      <c r="F17" s="136"/>
      <c r="G17" s="136"/>
      <c r="H17" s="136"/>
      <c r="I17" s="136"/>
    </row>
    <row r="18" spans="1:9" ht="12.75">
      <c r="A18" s="98" t="s">
        <v>331</v>
      </c>
      <c r="B18" s="574">
        <v>-2</v>
      </c>
      <c r="C18" s="575">
        <v>-1.7</v>
      </c>
      <c r="D18" s="133"/>
      <c r="E18" s="136"/>
      <c r="F18" s="136"/>
      <c r="G18" s="136"/>
      <c r="H18" s="136"/>
      <c r="I18" s="136"/>
    </row>
    <row r="19" spans="1:9" ht="12.75">
      <c r="A19" s="596" t="s">
        <v>324</v>
      </c>
      <c r="B19" s="597">
        <v>3.5</v>
      </c>
      <c r="C19" s="598">
        <v>2.6999999999999966</v>
      </c>
      <c r="D19" s="133"/>
      <c r="E19" s="136"/>
      <c r="F19" s="136"/>
      <c r="G19" s="136"/>
      <c r="H19" s="136"/>
      <c r="I19" s="136"/>
    </row>
    <row r="20" spans="1:9" ht="12.75">
      <c r="A20" s="97"/>
      <c r="B20" s="300"/>
      <c r="C20" s="400"/>
      <c r="D20" s="133"/>
      <c r="E20" s="136"/>
      <c r="F20" s="136"/>
      <c r="G20" s="136"/>
      <c r="H20" s="136"/>
      <c r="I20" s="136"/>
    </row>
    <row r="21" spans="1:9" ht="12.75">
      <c r="A21" s="97" t="s">
        <v>775</v>
      </c>
      <c r="B21" s="300"/>
      <c r="C21" s="400"/>
      <c r="D21" s="133"/>
      <c r="E21" s="136"/>
      <c r="F21" s="136"/>
      <c r="G21" s="136"/>
      <c r="H21" s="136"/>
      <c r="I21" s="136"/>
    </row>
    <row r="22" spans="1:9" ht="12.75">
      <c r="A22" s="8" t="s">
        <v>332</v>
      </c>
      <c r="B22" s="571">
        <v>3.8</v>
      </c>
      <c r="C22" s="572">
        <v>3.1</v>
      </c>
      <c r="D22" s="133"/>
      <c r="E22" s="136"/>
      <c r="F22" s="136"/>
      <c r="G22" s="136"/>
      <c r="H22" s="136"/>
      <c r="I22" s="136"/>
    </row>
    <row r="23" spans="1:9" ht="12.75">
      <c r="A23" s="8" t="s">
        <v>333</v>
      </c>
      <c r="B23" s="571">
        <v>-0.3</v>
      </c>
      <c r="C23" s="572">
        <v>-0.4</v>
      </c>
      <c r="D23" s="133"/>
      <c r="E23" s="136"/>
      <c r="F23" s="136"/>
      <c r="G23" s="136"/>
      <c r="H23" s="136"/>
      <c r="I23" s="136"/>
    </row>
    <row r="24" spans="1:9" ht="12.75">
      <c r="A24" s="596" t="s">
        <v>324</v>
      </c>
      <c r="B24" s="597">
        <v>3.5</v>
      </c>
      <c r="C24" s="598">
        <v>2.7</v>
      </c>
      <c r="D24" s="133"/>
      <c r="E24" s="136"/>
      <c r="F24" s="136"/>
      <c r="G24" s="136"/>
      <c r="H24" s="136"/>
      <c r="I24" s="136"/>
    </row>
    <row r="26" spans="1:9" ht="12.75">
      <c r="A26" s="8" t="s">
        <v>334</v>
      </c>
      <c r="B26" s="97"/>
      <c r="C26" s="97"/>
      <c r="D26" s="97"/>
      <c r="E26" s="97"/>
      <c r="F26" s="129"/>
      <c r="G26" s="129"/>
      <c r="H26" s="129"/>
      <c r="I26" s="136"/>
    </row>
    <row r="27" spans="1:9" ht="12.75">
      <c r="A27" s="8" t="s">
        <v>335</v>
      </c>
      <c r="B27" s="97"/>
      <c r="C27" s="97"/>
      <c r="D27" s="97"/>
      <c r="E27" s="97"/>
      <c r="F27" s="129"/>
      <c r="G27" s="129"/>
      <c r="H27" s="129"/>
      <c r="I27" s="136"/>
    </row>
    <row r="28" spans="1:9" ht="12.75">
      <c r="A28" s="8" t="s">
        <v>336</v>
      </c>
      <c r="B28" s="97"/>
      <c r="C28" s="97"/>
      <c r="D28" s="97"/>
      <c r="E28" s="97"/>
      <c r="F28" s="129"/>
      <c r="G28" s="129"/>
      <c r="H28" s="129"/>
      <c r="I28" s="136"/>
    </row>
    <row r="29" spans="1:9" ht="12.75">
      <c r="A29" s="8"/>
      <c r="B29" s="97"/>
      <c r="C29" s="97"/>
      <c r="D29" s="97"/>
      <c r="E29" s="97"/>
      <c r="F29" s="129"/>
      <c r="G29" s="129"/>
      <c r="H29" s="129"/>
      <c r="I29" s="136"/>
    </row>
    <row r="30" spans="1:9" ht="12.75">
      <c r="A30" s="8" t="s">
        <v>337</v>
      </c>
      <c r="B30" s="97"/>
      <c r="C30" s="97"/>
      <c r="D30" s="97"/>
      <c r="E30" s="97"/>
      <c r="F30" s="129"/>
      <c r="G30" s="129"/>
      <c r="H30" s="129"/>
      <c r="I30" s="136"/>
    </row>
    <row r="31" spans="1:9" ht="12.75">
      <c r="A31" s="97"/>
      <c r="B31" s="97"/>
      <c r="C31" s="97"/>
      <c r="D31" s="97"/>
      <c r="E31" s="97"/>
      <c r="F31" s="129"/>
      <c r="G31" s="129"/>
      <c r="H31" s="129"/>
      <c r="I31" s="136"/>
    </row>
    <row r="32" spans="1:9" ht="12.75">
      <c r="A32" s="97"/>
      <c r="B32" s="97"/>
      <c r="C32" s="97"/>
      <c r="D32" s="97"/>
      <c r="E32" s="97"/>
      <c r="F32" s="129"/>
      <c r="G32" s="129"/>
      <c r="H32" s="129"/>
      <c r="I32" s="136"/>
    </row>
    <row r="33" spans="1:9">
      <c r="A33" s="97"/>
      <c r="B33" s="97"/>
      <c r="C33" s="97"/>
      <c r="D33" s="97"/>
      <c r="E33" s="97"/>
      <c r="F33" s="136"/>
      <c r="G33" s="136"/>
      <c r="H33" s="136"/>
      <c r="I33" s="136"/>
    </row>
  </sheetData>
  <mergeCells count="1">
    <mergeCell ref="B3:C3"/>
  </mergeCells>
  <phoneticPr fontId="7" type="noConversion"/>
  <hyperlinks>
    <hyperlink ref="E4" location="Innholdsfortegnelse!A1" display="Til innholdsfortegnelse" xr:uid="{36AB78EC-FCEF-45D9-B840-47D27A40758F}"/>
  </hyperlink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A1:O51"/>
  <sheetViews>
    <sheetView zoomScaleNormal="100" workbookViewId="0">
      <selection activeCell="D1" sqref="D1"/>
    </sheetView>
  </sheetViews>
  <sheetFormatPr baseColWidth="10" defaultColWidth="11" defaultRowHeight="12.75"/>
  <cols>
    <col min="1" max="1" width="4.375" style="146" customWidth="1"/>
    <col min="2" max="2" width="75.25" style="146" bestFit="1" customWidth="1"/>
    <col min="3" max="4" width="35.625" style="146" customWidth="1"/>
    <col min="5" max="6" width="3.75" style="146" customWidth="1"/>
    <col min="7" max="15" width="25.625" style="146" customWidth="1"/>
    <col min="16" max="16384" width="11" style="146"/>
  </cols>
  <sheetData>
    <row r="1" spans="1:15" ht="21">
      <c r="A1" s="374" t="s">
        <v>338</v>
      </c>
      <c r="C1" s="147"/>
      <c r="D1" s="695" t="s">
        <v>781</v>
      </c>
    </row>
    <row r="2" spans="1:15">
      <c r="A2" s="146" t="s">
        <v>779</v>
      </c>
      <c r="B2" s="147"/>
      <c r="C2" s="147"/>
      <c r="D2" s="147"/>
    </row>
    <row r="3" spans="1:15">
      <c r="B3" s="149"/>
      <c r="C3" s="149"/>
      <c r="D3" s="149"/>
      <c r="G3" s="385"/>
      <c r="H3" s="385"/>
      <c r="I3" s="385"/>
      <c r="J3" s="385"/>
      <c r="K3" s="385"/>
      <c r="L3" s="389" t="s">
        <v>339</v>
      </c>
      <c r="M3" s="385"/>
      <c r="N3" s="385"/>
      <c r="O3" s="385"/>
    </row>
    <row r="4" spans="1:15" ht="13.5" thickBot="1">
      <c r="A4" s="189">
        <v>1</v>
      </c>
      <c r="B4" s="153" t="s">
        <v>340</v>
      </c>
      <c r="C4" s="154" t="s">
        <v>341</v>
      </c>
      <c r="D4" s="154" t="s">
        <v>341</v>
      </c>
      <c r="G4" s="154" t="s">
        <v>342</v>
      </c>
      <c r="H4" s="154" t="s">
        <v>342</v>
      </c>
      <c r="I4" s="154" t="s">
        <v>342</v>
      </c>
      <c r="J4" s="154" t="s">
        <v>342</v>
      </c>
      <c r="K4" s="154" t="s">
        <v>342</v>
      </c>
      <c r="L4" s="154" t="s">
        <v>342</v>
      </c>
      <c r="M4" s="154" t="s">
        <v>342</v>
      </c>
      <c r="N4" s="154" t="s">
        <v>342</v>
      </c>
      <c r="O4" s="154" t="s">
        <v>342</v>
      </c>
    </row>
    <row r="5" spans="1:15">
      <c r="A5" s="188">
        <v>2</v>
      </c>
      <c r="B5" s="150" t="s">
        <v>343</v>
      </c>
      <c r="C5" s="140" t="s">
        <v>344</v>
      </c>
      <c r="D5" s="140" t="s">
        <v>345</v>
      </c>
      <c r="F5" s="536"/>
      <c r="G5" s="187" t="s">
        <v>346</v>
      </c>
      <c r="H5" s="187" t="s">
        <v>347</v>
      </c>
      <c r="I5" s="187" t="s">
        <v>348</v>
      </c>
      <c r="J5" s="187" t="s">
        <v>349</v>
      </c>
      <c r="K5" s="187" t="s">
        <v>350</v>
      </c>
      <c r="L5" s="187" t="s">
        <v>351</v>
      </c>
      <c r="M5" s="187" t="s">
        <v>352</v>
      </c>
      <c r="N5" s="187" t="s">
        <v>353</v>
      </c>
      <c r="O5" s="187" t="s">
        <v>354</v>
      </c>
    </row>
    <row r="6" spans="1:15">
      <c r="A6" s="188">
        <v>3</v>
      </c>
      <c r="B6" s="150" t="s">
        <v>355</v>
      </c>
      <c r="C6" s="140"/>
      <c r="D6" s="140"/>
      <c r="F6" s="536"/>
      <c r="G6" s="187" t="s">
        <v>356</v>
      </c>
      <c r="H6" s="187" t="s">
        <v>356</v>
      </c>
      <c r="I6" s="187" t="s">
        <v>356</v>
      </c>
      <c r="J6" s="187" t="s">
        <v>356</v>
      </c>
      <c r="K6" s="187" t="s">
        <v>356</v>
      </c>
      <c r="L6" s="187" t="s">
        <v>356</v>
      </c>
      <c r="M6" s="187" t="s">
        <v>356</v>
      </c>
      <c r="N6" s="187" t="s">
        <v>356</v>
      </c>
      <c r="O6" s="187" t="s">
        <v>356</v>
      </c>
    </row>
    <row r="7" spans="1:15" ht="13.5" customHeight="1" thickBot="1">
      <c r="A7" s="189"/>
      <c r="B7" s="204" t="s">
        <v>357</v>
      </c>
      <c r="C7" s="152"/>
      <c r="D7" s="152"/>
      <c r="F7" s="536"/>
      <c r="G7" s="201"/>
      <c r="H7" s="201"/>
      <c r="I7" s="201"/>
      <c r="J7" s="201"/>
      <c r="K7" s="201"/>
      <c r="L7" s="203"/>
      <c r="M7" s="203"/>
      <c r="N7" s="203"/>
      <c r="O7" s="203"/>
    </row>
    <row r="8" spans="1:15">
      <c r="A8" s="188">
        <v>4</v>
      </c>
      <c r="B8" s="150" t="s">
        <v>358</v>
      </c>
      <c r="C8" s="140" t="s">
        <v>359</v>
      </c>
      <c r="D8" s="140" t="s">
        <v>360</v>
      </c>
      <c r="F8" s="536"/>
      <c r="G8" s="187" t="s">
        <v>361</v>
      </c>
      <c r="H8" s="187" t="s">
        <v>361</v>
      </c>
      <c r="I8" s="187" t="s">
        <v>361</v>
      </c>
      <c r="J8" s="187" t="s">
        <v>361</v>
      </c>
      <c r="K8" s="187" t="s">
        <v>361</v>
      </c>
      <c r="L8" s="187" t="s">
        <v>362</v>
      </c>
      <c r="M8" s="187" t="s">
        <v>362</v>
      </c>
      <c r="N8" s="187" t="s">
        <v>362</v>
      </c>
      <c r="O8" s="187" t="s">
        <v>362</v>
      </c>
    </row>
    <row r="9" spans="1:15">
      <c r="A9" s="188">
        <v>5</v>
      </c>
      <c r="B9" s="150" t="s">
        <v>363</v>
      </c>
      <c r="C9" s="140" t="s">
        <v>359</v>
      </c>
      <c r="D9" s="140" t="s">
        <v>360</v>
      </c>
      <c r="F9" s="536"/>
      <c r="G9" s="187" t="s">
        <v>361</v>
      </c>
      <c r="H9" s="187" t="s">
        <v>361</v>
      </c>
      <c r="I9" s="187" t="s">
        <v>361</v>
      </c>
      <c r="J9" s="187" t="s">
        <v>361</v>
      </c>
      <c r="K9" s="187" t="s">
        <v>361</v>
      </c>
      <c r="L9" s="187" t="s">
        <v>362</v>
      </c>
      <c r="M9" s="187" t="s">
        <v>362</v>
      </c>
      <c r="N9" s="187" t="s">
        <v>362</v>
      </c>
      <c r="O9" s="187" t="s">
        <v>362</v>
      </c>
    </row>
    <row r="10" spans="1:15">
      <c r="A10" s="188">
        <v>6</v>
      </c>
      <c r="B10" s="150" t="s">
        <v>364</v>
      </c>
      <c r="C10" s="140" t="s">
        <v>365</v>
      </c>
      <c r="D10" s="140" t="s">
        <v>365</v>
      </c>
      <c r="G10" s="187" t="s">
        <v>366</v>
      </c>
      <c r="H10" s="187" t="s">
        <v>366</v>
      </c>
      <c r="I10" s="187" t="s">
        <v>366</v>
      </c>
      <c r="J10" s="187" t="s">
        <v>366</v>
      </c>
      <c r="K10" s="187" t="s">
        <v>366</v>
      </c>
      <c r="L10" s="187" t="s">
        <v>366</v>
      </c>
      <c r="M10" s="187" t="s">
        <v>366</v>
      </c>
      <c r="N10" s="187" t="s">
        <v>366</v>
      </c>
      <c r="O10" s="187" t="s">
        <v>366</v>
      </c>
    </row>
    <row r="11" spans="1:15">
      <c r="A11" s="188">
        <v>7</v>
      </c>
      <c r="B11" s="52" t="s">
        <v>367</v>
      </c>
      <c r="C11" s="115" t="s">
        <v>157</v>
      </c>
      <c r="D11" s="115" t="s">
        <v>368</v>
      </c>
      <c r="G11" s="187" t="s">
        <v>157</v>
      </c>
      <c r="H11" s="187" t="s">
        <v>157</v>
      </c>
      <c r="I11" s="187" t="s">
        <v>157</v>
      </c>
      <c r="J11" s="187" t="s">
        <v>157</v>
      </c>
      <c r="K11" s="187" t="s">
        <v>157</v>
      </c>
      <c r="L11" s="187" t="s">
        <v>369</v>
      </c>
      <c r="M11" s="187" t="s">
        <v>369</v>
      </c>
      <c r="N11" s="187" t="s">
        <v>369</v>
      </c>
      <c r="O11" s="187" t="s">
        <v>369</v>
      </c>
    </row>
    <row r="12" spans="1:15">
      <c r="A12" s="188">
        <v>8</v>
      </c>
      <c r="B12" s="52" t="s">
        <v>370</v>
      </c>
      <c r="C12" s="140">
        <v>225000000</v>
      </c>
      <c r="D12" s="140">
        <v>300000000</v>
      </c>
      <c r="G12" s="187">
        <v>300000000</v>
      </c>
      <c r="H12" s="187">
        <v>180000000</v>
      </c>
      <c r="I12" s="187">
        <v>250000000</v>
      </c>
      <c r="J12" s="187">
        <v>100000000</v>
      </c>
      <c r="K12" s="187">
        <v>350000000</v>
      </c>
      <c r="L12" s="187">
        <v>250000000</v>
      </c>
      <c r="M12" s="187">
        <v>475000000</v>
      </c>
      <c r="N12" s="187">
        <v>400000000</v>
      </c>
      <c r="O12" s="187">
        <v>300000000</v>
      </c>
    </row>
    <row r="13" spans="1:15">
      <c r="A13" s="188">
        <v>9</v>
      </c>
      <c r="B13" s="52" t="s">
        <v>371</v>
      </c>
      <c r="C13" s="140">
        <v>225000000</v>
      </c>
      <c r="D13" s="140">
        <v>300000000</v>
      </c>
      <c r="G13" s="187">
        <v>300000000</v>
      </c>
      <c r="H13" s="187">
        <v>180000000</v>
      </c>
      <c r="I13" s="187">
        <v>250000000</v>
      </c>
      <c r="J13" s="187">
        <v>100000000</v>
      </c>
      <c r="K13" s="187">
        <v>350000000</v>
      </c>
      <c r="L13" s="187">
        <v>250000000</v>
      </c>
      <c r="M13" s="187">
        <v>475000000</v>
      </c>
      <c r="N13" s="187">
        <v>400000000</v>
      </c>
      <c r="O13" s="187">
        <v>300000000</v>
      </c>
    </row>
    <row r="14" spans="1:15">
      <c r="A14" s="188" t="s">
        <v>372</v>
      </c>
      <c r="B14" s="52" t="s">
        <v>373</v>
      </c>
      <c r="C14" s="140">
        <v>100</v>
      </c>
      <c r="D14" s="140">
        <v>100</v>
      </c>
      <c r="G14" s="187">
        <v>100</v>
      </c>
      <c r="H14" s="187">
        <v>100</v>
      </c>
      <c r="I14" s="187">
        <v>100</v>
      </c>
      <c r="J14" s="187">
        <v>100</v>
      </c>
      <c r="K14" s="187">
        <v>100</v>
      </c>
      <c r="L14" s="187">
        <v>100</v>
      </c>
      <c r="M14" s="187">
        <v>100</v>
      </c>
      <c r="N14" s="187">
        <v>100</v>
      </c>
      <c r="O14" s="187">
        <v>100</v>
      </c>
    </row>
    <row r="15" spans="1:15">
      <c r="A15" s="188" t="s">
        <v>374</v>
      </c>
      <c r="B15" s="52" t="s">
        <v>375</v>
      </c>
      <c r="C15" s="140">
        <v>100</v>
      </c>
      <c r="D15" s="140">
        <v>100</v>
      </c>
      <c r="G15" s="187">
        <v>100</v>
      </c>
      <c r="H15" s="187">
        <v>100</v>
      </c>
      <c r="I15" s="187">
        <v>100</v>
      </c>
      <c r="J15" s="187">
        <v>100</v>
      </c>
      <c r="K15" s="187">
        <v>100</v>
      </c>
      <c r="L15" s="187">
        <v>100</v>
      </c>
      <c r="M15" s="187">
        <v>100</v>
      </c>
      <c r="N15" s="187">
        <v>100</v>
      </c>
      <c r="O15" s="187">
        <v>100</v>
      </c>
    </row>
    <row r="16" spans="1:15">
      <c r="A16" s="188">
        <v>10</v>
      </c>
      <c r="B16" s="52" t="s">
        <v>376</v>
      </c>
      <c r="C16" s="140" t="s">
        <v>377</v>
      </c>
      <c r="D16" s="140" t="s">
        <v>377</v>
      </c>
      <c r="G16" s="187" t="s">
        <v>378</v>
      </c>
      <c r="H16" s="187" t="s">
        <v>378</v>
      </c>
      <c r="I16" s="187" t="s">
        <v>378</v>
      </c>
      <c r="J16" s="187" t="s">
        <v>378</v>
      </c>
      <c r="K16" s="187" t="s">
        <v>378</v>
      </c>
      <c r="L16" s="187" t="s">
        <v>377</v>
      </c>
      <c r="M16" s="187" t="s">
        <v>377</v>
      </c>
      <c r="N16" s="187" t="s">
        <v>377</v>
      </c>
      <c r="O16" s="187" t="s">
        <v>377</v>
      </c>
    </row>
    <row r="17" spans="1:15">
      <c r="A17" s="188">
        <v>11</v>
      </c>
      <c r="B17" s="52" t="s">
        <v>379</v>
      </c>
      <c r="C17" s="205">
        <v>43398</v>
      </c>
      <c r="D17" s="205">
        <v>43817</v>
      </c>
      <c r="G17" s="196">
        <v>42270</v>
      </c>
      <c r="H17" s="196">
        <v>42276</v>
      </c>
      <c r="I17" s="196">
        <v>42531</v>
      </c>
      <c r="J17" s="196">
        <v>43070</v>
      </c>
      <c r="K17" s="196">
        <v>43585</v>
      </c>
      <c r="L17" s="196">
        <v>43273</v>
      </c>
      <c r="M17" s="196">
        <v>43406</v>
      </c>
      <c r="N17" s="196">
        <v>43381</v>
      </c>
      <c r="O17" s="196">
        <v>43489</v>
      </c>
    </row>
    <row r="18" spans="1:15">
      <c r="A18" s="188">
        <v>12</v>
      </c>
      <c r="B18" s="52" t="s">
        <v>380</v>
      </c>
      <c r="C18" s="140" t="s">
        <v>381</v>
      </c>
      <c r="D18" s="140" t="s">
        <v>152</v>
      </c>
      <c r="G18" s="187" t="s">
        <v>381</v>
      </c>
      <c r="H18" s="187" t="s">
        <v>381</v>
      </c>
      <c r="I18" s="187" t="s">
        <v>381</v>
      </c>
      <c r="J18" s="187" t="s">
        <v>381</v>
      </c>
      <c r="K18" s="187" t="s">
        <v>381</v>
      </c>
      <c r="L18" s="187" t="s">
        <v>152</v>
      </c>
      <c r="M18" s="187" t="s">
        <v>152</v>
      </c>
      <c r="N18" s="187" t="s">
        <v>152</v>
      </c>
      <c r="O18" s="187" t="s">
        <v>152</v>
      </c>
    </row>
    <row r="19" spans="1:15">
      <c r="A19" s="188">
        <v>13</v>
      </c>
      <c r="B19" s="52" t="s">
        <v>382</v>
      </c>
      <c r="C19" s="205" t="s">
        <v>383</v>
      </c>
      <c r="D19" s="205">
        <v>47470</v>
      </c>
      <c r="G19" s="196"/>
      <c r="H19" s="196"/>
      <c r="I19" s="196"/>
      <c r="J19" s="196"/>
      <c r="K19" s="196"/>
      <c r="L19" s="196">
        <v>46926</v>
      </c>
      <c r="M19" s="196">
        <v>47059</v>
      </c>
      <c r="N19" s="196">
        <v>47764</v>
      </c>
      <c r="O19" s="196">
        <v>47142</v>
      </c>
    </row>
    <row r="20" spans="1:15">
      <c r="A20" s="188">
        <v>14</v>
      </c>
      <c r="B20" s="52" t="s">
        <v>384</v>
      </c>
      <c r="C20" s="140" t="s">
        <v>385</v>
      </c>
      <c r="D20" s="140" t="s">
        <v>385</v>
      </c>
      <c r="G20" s="196" t="s">
        <v>385</v>
      </c>
      <c r="H20" s="196" t="s">
        <v>385</v>
      </c>
      <c r="I20" s="196" t="s">
        <v>385</v>
      </c>
      <c r="J20" s="196" t="s">
        <v>385</v>
      </c>
      <c r="K20" s="196" t="s">
        <v>385</v>
      </c>
      <c r="L20" s="196" t="s">
        <v>385</v>
      </c>
      <c r="M20" s="196" t="s">
        <v>385</v>
      </c>
      <c r="N20" s="196" t="s">
        <v>385</v>
      </c>
      <c r="O20" s="196" t="s">
        <v>385</v>
      </c>
    </row>
    <row r="21" spans="1:15">
      <c r="A21" s="188">
        <v>15</v>
      </c>
      <c r="B21" s="52" t="s">
        <v>386</v>
      </c>
      <c r="C21" s="140" t="s">
        <v>387</v>
      </c>
      <c r="D21" s="140" t="s">
        <v>388</v>
      </c>
      <c r="G21" s="196">
        <v>44097</v>
      </c>
      <c r="H21" s="196">
        <v>44103</v>
      </c>
      <c r="I21" s="196">
        <v>44322</v>
      </c>
      <c r="J21" s="196">
        <v>44896</v>
      </c>
      <c r="K21" s="196">
        <v>45412</v>
      </c>
      <c r="L21" s="196">
        <v>45099</v>
      </c>
      <c r="M21" s="196">
        <v>45232</v>
      </c>
      <c r="N21" s="196">
        <v>45938</v>
      </c>
      <c r="O21" s="196">
        <v>45315</v>
      </c>
    </row>
    <row r="22" spans="1:15">
      <c r="A22" s="188">
        <v>16</v>
      </c>
      <c r="B22" s="52" t="s">
        <v>389</v>
      </c>
      <c r="C22" s="140" t="s">
        <v>390</v>
      </c>
      <c r="D22" s="140" t="s">
        <v>390</v>
      </c>
      <c r="G22" s="187" t="s">
        <v>390</v>
      </c>
      <c r="H22" s="187" t="s">
        <v>390</v>
      </c>
      <c r="I22" s="187" t="s">
        <v>390</v>
      </c>
      <c r="J22" s="187" t="s">
        <v>390</v>
      </c>
      <c r="K22" s="187" t="s">
        <v>390</v>
      </c>
      <c r="L22" s="187" t="s">
        <v>390</v>
      </c>
      <c r="M22" s="187" t="s">
        <v>390</v>
      </c>
      <c r="N22" s="187" t="s">
        <v>390</v>
      </c>
      <c r="O22" s="187" t="s">
        <v>390</v>
      </c>
    </row>
    <row r="23" spans="1:15" ht="13.5" thickBot="1">
      <c r="A23" s="189"/>
      <c r="B23" s="153" t="s">
        <v>391</v>
      </c>
      <c r="C23" s="152"/>
      <c r="D23" s="152"/>
      <c r="G23" s="202"/>
      <c r="H23" s="202"/>
      <c r="I23" s="202"/>
      <c r="J23" s="202"/>
      <c r="K23" s="202"/>
      <c r="L23" s="202"/>
      <c r="M23" s="202"/>
      <c r="N23" s="202"/>
      <c r="O23" s="202"/>
    </row>
    <row r="24" spans="1:15">
      <c r="A24" s="188">
        <v>17</v>
      </c>
      <c r="B24" s="52" t="s">
        <v>392</v>
      </c>
      <c r="C24" s="140" t="s">
        <v>393</v>
      </c>
      <c r="D24" s="140" t="s">
        <v>393</v>
      </c>
      <c r="G24" s="187" t="s">
        <v>394</v>
      </c>
      <c r="H24" s="187" t="s">
        <v>394</v>
      </c>
      <c r="I24" s="187" t="s">
        <v>394</v>
      </c>
      <c r="J24" s="187" t="s">
        <v>394</v>
      </c>
      <c r="K24" s="187" t="s">
        <v>394</v>
      </c>
      <c r="L24" s="140" t="s">
        <v>394</v>
      </c>
      <c r="M24" s="140" t="s">
        <v>394</v>
      </c>
      <c r="N24" s="140" t="s">
        <v>394</v>
      </c>
      <c r="O24" s="140" t="s">
        <v>394</v>
      </c>
    </row>
    <row r="25" spans="1:15" ht="25.5" customHeight="1">
      <c r="A25" s="195">
        <v>18</v>
      </c>
      <c r="B25" s="52" t="s">
        <v>395</v>
      </c>
      <c r="C25" s="151" t="s">
        <v>396</v>
      </c>
      <c r="D25" s="151" t="s">
        <v>397</v>
      </c>
      <c r="G25" s="187" t="s">
        <v>398</v>
      </c>
      <c r="H25" s="187" t="s">
        <v>398</v>
      </c>
      <c r="I25" s="187" t="s">
        <v>399</v>
      </c>
      <c r="J25" s="187" t="s">
        <v>400</v>
      </c>
      <c r="K25" s="187" t="s">
        <v>401</v>
      </c>
      <c r="L25" s="187" t="s">
        <v>402</v>
      </c>
      <c r="M25" s="187" t="s">
        <v>403</v>
      </c>
      <c r="N25" s="187" t="s">
        <v>404</v>
      </c>
      <c r="O25" s="187" t="s">
        <v>405</v>
      </c>
    </row>
    <row r="26" spans="1:15">
      <c r="A26" s="188">
        <v>19</v>
      </c>
      <c r="B26" s="52" t="s">
        <v>406</v>
      </c>
      <c r="C26" s="140" t="s">
        <v>407</v>
      </c>
      <c r="D26" s="140" t="s">
        <v>407</v>
      </c>
      <c r="G26" s="187" t="s">
        <v>407</v>
      </c>
      <c r="H26" s="187" t="s">
        <v>407</v>
      </c>
      <c r="I26" s="187" t="s">
        <v>407</v>
      </c>
      <c r="J26" s="187" t="s">
        <v>407</v>
      </c>
      <c r="K26" s="187" t="s">
        <v>407</v>
      </c>
      <c r="L26" s="187" t="s">
        <v>407</v>
      </c>
      <c r="M26" s="187" t="s">
        <v>407</v>
      </c>
      <c r="N26" s="187" t="s">
        <v>407</v>
      </c>
      <c r="O26" s="187" t="s">
        <v>407</v>
      </c>
    </row>
    <row r="27" spans="1:15">
      <c r="A27" s="188" t="s">
        <v>408</v>
      </c>
      <c r="B27" s="52" t="s">
        <v>409</v>
      </c>
      <c r="C27" s="140" t="s">
        <v>410</v>
      </c>
      <c r="D27" s="140" t="s">
        <v>411</v>
      </c>
      <c r="G27" s="187" t="s">
        <v>410</v>
      </c>
      <c r="H27" s="187" t="s">
        <v>410</v>
      </c>
      <c r="I27" s="187" t="s">
        <v>410</v>
      </c>
      <c r="J27" s="187" t="s">
        <v>410</v>
      </c>
      <c r="K27" s="187" t="s">
        <v>410</v>
      </c>
      <c r="L27" s="187" t="s">
        <v>411</v>
      </c>
      <c r="M27" s="187" t="s">
        <v>411</v>
      </c>
      <c r="N27" s="187" t="s">
        <v>411</v>
      </c>
      <c r="O27" s="187" t="s">
        <v>411</v>
      </c>
    </row>
    <row r="28" spans="1:15">
      <c r="A28" s="188" t="s">
        <v>412</v>
      </c>
      <c r="B28" s="52" t="s">
        <v>413</v>
      </c>
      <c r="C28" s="140" t="s">
        <v>410</v>
      </c>
      <c r="D28" s="140" t="s">
        <v>411</v>
      </c>
      <c r="G28" s="187" t="s">
        <v>410</v>
      </c>
      <c r="H28" s="187" t="s">
        <v>410</v>
      </c>
      <c r="I28" s="187" t="s">
        <v>410</v>
      </c>
      <c r="J28" s="187" t="s">
        <v>410</v>
      </c>
      <c r="K28" s="187" t="s">
        <v>410</v>
      </c>
      <c r="L28" s="187" t="s">
        <v>411</v>
      </c>
      <c r="M28" s="187" t="s">
        <v>411</v>
      </c>
      <c r="N28" s="187" t="s">
        <v>411</v>
      </c>
      <c r="O28" s="187" t="s">
        <v>411</v>
      </c>
    </row>
    <row r="29" spans="1:15" ht="36" customHeight="1">
      <c r="A29" s="195">
        <v>21</v>
      </c>
      <c r="B29" s="52" t="s">
        <v>414</v>
      </c>
      <c r="C29" s="140" t="s">
        <v>407</v>
      </c>
      <c r="D29" s="140" t="s">
        <v>407</v>
      </c>
      <c r="G29" s="187" t="s">
        <v>407</v>
      </c>
      <c r="H29" s="187" t="s">
        <v>407</v>
      </c>
      <c r="I29" s="187" t="s">
        <v>407</v>
      </c>
      <c r="J29" s="187" t="s">
        <v>407</v>
      </c>
      <c r="K29" s="187" t="s">
        <v>407</v>
      </c>
      <c r="L29" s="187" t="s">
        <v>415</v>
      </c>
      <c r="M29" s="187" t="s">
        <v>415</v>
      </c>
      <c r="N29" s="187" t="s">
        <v>415</v>
      </c>
      <c r="O29" s="187" t="s">
        <v>415</v>
      </c>
    </row>
    <row r="30" spans="1:15">
      <c r="A30" s="188">
        <v>22</v>
      </c>
      <c r="B30" s="52" t="s">
        <v>416</v>
      </c>
      <c r="C30" s="140" t="s">
        <v>407</v>
      </c>
      <c r="D30" s="140" t="s">
        <v>407</v>
      </c>
      <c r="G30" s="187" t="s">
        <v>417</v>
      </c>
      <c r="H30" s="187" t="s">
        <v>417</v>
      </c>
      <c r="I30" s="187" t="s">
        <v>417</v>
      </c>
      <c r="J30" s="187" t="s">
        <v>417</v>
      </c>
      <c r="K30" s="187" t="s">
        <v>417</v>
      </c>
      <c r="L30" s="140" t="s">
        <v>418</v>
      </c>
      <c r="M30" s="140" t="s">
        <v>418</v>
      </c>
      <c r="N30" s="140" t="s">
        <v>418</v>
      </c>
      <c r="O30" s="140" t="s">
        <v>418</v>
      </c>
    </row>
    <row r="31" spans="1:15" ht="13.5" thickBot="1">
      <c r="A31" s="189"/>
      <c r="B31" s="153" t="s">
        <v>419</v>
      </c>
      <c r="C31" s="152"/>
      <c r="D31" s="152"/>
      <c r="G31" s="202"/>
      <c r="H31" s="202"/>
      <c r="I31" s="202"/>
      <c r="J31" s="202"/>
      <c r="K31" s="202"/>
      <c r="L31" s="202"/>
      <c r="M31" s="202"/>
      <c r="N31" s="202"/>
      <c r="O31" s="202"/>
    </row>
    <row r="32" spans="1:15">
      <c r="A32" s="195">
        <v>23</v>
      </c>
      <c r="B32" s="52" t="s">
        <v>420</v>
      </c>
      <c r="C32" s="140" t="s">
        <v>421</v>
      </c>
      <c r="D32" s="140" t="s">
        <v>421</v>
      </c>
      <c r="G32" s="206" t="s">
        <v>415</v>
      </c>
      <c r="H32" s="206" t="s">
        <v>415</v>
      </c>
      <c r="I32" s="206" t="s">
        <v>415</v>
      </c>
      <c r="J32" s="206" t="s">
        <v>415</v>
      </c>
      <c r="K32" s="206" t="s">
        <v>415</v>
      </c>
      <c r="L32" s="187" t="s">
        <v>421</v>
      </c>
      <c r="M32" s="187" t="s">
        <v>421</v>
      </c>
      <c r="N32" s="187" t="s">
        <v>421</v>
      </c>
      <c r="O32" s="187" t="s">
        <v>421</v>
      </c>
    </row>
    <row r="33" spans="1:15" ht="168">
      <c r="A33" s="188">
        <v>24</v>
      </c>
      <c r="B33" s="52" t="s">
        <v>422</v>
      </c>
      <c r="C33" s="140" t="s">
        <v>423</v>
      </c>
      <c r="D33" s="140" t="s">
        <v>423</v>
      </c>
      <c r="G33" s="206" t="s">
        <v>424</v>
      </c>
      <c r="H33" s="206" t="s">
        <v>424</v>
      </c>
      <c r="I33" s="206" t="s">
        <v>424</v>
      </c>
      <c r="J33" s="206" t="s">
        <v>424</v>
      </c>
      <c r="K33" s="206" t="s">
        <v>424</v>
      </c>
      <c r="L33" s="187" t="s">
        <v>423</v>
      </c>
      <c r="M33" s="187" t="s">
        <v>423</v>
      </c>
      <c r="N33" s="187" t="s">
        <v>423</v>
      </c>
      <c r="O33" s="187" t="s">
        <v>423</v>
      </c>
    </row>
    <row r="34" spans="1:15" ht="12.75" customHeight="1">
      <c r="A34" s="188">
        <v>25</v>
      </c>
      <c r="B34" s="52" t="s">
        <v>425</v>
      </c>
      <c r="C34" s="140" t="s">
        <v>423</v>
      </c>
      <c r="D34" s="140" t="s">
        <v>423</v>
      </c>
      <c r="G34" s="187" t="s">
        <v>426</v>
      </c>
      <c r="H34" s="187" t="s">
        <v>426</v>
      </c>
      <c r="I34" s="187" t="s">
        <v>426</v>
      </c>
      <c r="J34" s="187" t="s">
        <v>426</v>
      </c>
      <c r="K34" s="187" t="s">
        <v>426</v>
      </c>
      <c r="L34" s="187" t="s">
        <v>423</v>
      </c>
      <c r="M34" s="187" t="s">
        <v>423</v>
      </c>
      <c r="N34" s="187" t="s">
        <v>423</v>
      </c>
      <c r="O34" s="187" t="s">
        <v>423</v>
      </c>
    </row>
    <row r="35" spans="1:15">
      <c r="A35" s="188">
        <v>26</v>
      </c>
      <c r="B35" s="52" t="s">
        <v>427</v>
      </c>
      <c r="C35" s="140" t="s">
        <v>423</v>
      </c>
      <c r="D35" s="140" t="s">
        <v>423</v>
      </c>
      <c r="G35" s="187" t="s">
        <v>426</v>
      </c>
      <c r="H35" s="187" t="s">
        <v>426</v>
      </c>
      <c r="I35" s="187" t="s">
        <v>426</v>
      </c>
      <c r="J35" s="187" t="s">
        <v>426</v>
      </c>
      <c r="K35" s="187" t="s">
        <v>426</v>
      </c>
      <c r="L35" s="187" t="s">
        <v>423</v>
      </c>
      <c r="M35" s="187" t="s">
        <v>423</v>
      </c>
      <c r="N35" s="187" t="s">
        <v>423</v>
      </c>
      <c r="O35" s="187" t="s">
        <v>423</v>
      </c>
    </row>
    <row r="36" spans="1:15">
      <c r="A36" s="188">
        <v>27</v>
      </c>
      <c r="B36" s="52" t="s">
        <v>428</v>
      </c>
      <c r="C36" s="140" t="s">
        <v>423</v>
      </c>
      <c r="D36" s="140" t="s">
        <v>423</v>
      </c>
      <c r="G36" s="187" t="s">
        <v>426</v>
      </c>
      <c r="H36" s="187" t="s">
        <v>426</v>
      </c>
      <c r="I36" s="187" t="s">
        <v>426</v>
      </c>
      <c r="J36" s="187" t="s">
        <v>426</v>
      </c>
      <c r="K36" s="187" t="s">
        <v>426</v>
      </c>
      <c r="L36" s="187" t="s">
        <v>423</v>
      </c>
      <c r="M36" s="187" t="s">
        <v>423</v>
      </c>
      <c r="N36" s="187" t="s">
        <v>423</v>
      </c>
      <c r="O36" s="187" t="s">
        <v>423</v>
      </c>
    </row>
    <row r="37" spans="1:15">
      <c r="A37" s="188">
        <v>28</v>
      </c>
      <c r="B37" s="52" t="s">
        <v>429</v>
      </c>
      <c r="C37" s="140" t="s">
        <v>423</v>
      </c>
      <c r="D37" s="140" t="s">
        <v>423</v>
      </c>
      <c r="G37" s="187" t="s">
        <v>426</v>
      </c>
      <c r="H37" s="187" t="s">
        <v>426</v>
      </c>
      <c r="I37" s="187" t="s">
        <v>426</v>
      </c>
      <c r="J37" s="187" t="s">
        <v>426</v>
      </c>
      <c r="K37" s="187" t="s">
        <v>426</v>
      </c>
      <c r="L37" s="187" t="s">
        <v>423</v>
      </c>
      <c r="M37" s="187" t="s">
        <v>423</v>
      </c>
      <c r="N37" s="187" t="s">
        <v>423</v>
      </c>
      <c r="O37" s="187" t="s">
        <v>423</v>
      </c>
    </row>
    <row r="38" spans="1:15">
      <c r="A38" s="188">
        <v>29</v>
      </c>
      <c r="B38" s="52" t="s">
        <v>430</v>
      </c>
      <c r="C38" s="140" t="s">
        <v>423</v>
      </c>
      <c r="D38" s="140" t="s">
        <v>423</v>
      </c>
      <c r="G38" s="187" t="s">
        <v>426</v>
      </c>
      <c r="H38" s="187" t="s">
        <v>426</v>
      </c>
      <c r="I38" s="187" t="s">
        <v>426</v>
      </c>
      <c r="J38" s="187" t="s">
        <v>426</v>
      </c>
      <c r="K38" s="187" t="s">
        <v>426</v>
      </c>
      <c r="L38" s="187" t="s">
        <v>423</v>
      </c>
      <c r="M38" s="187" t="s">
        <v>423</v>
      </c>
      <c r="N38" s="187" t="s">
        <v>423</v>
      </c>
      <c r="O38" s="187" t="s">
        <v>423</v>
      </c>
    </row>
    <row r="39" spans="1:15">
      <c r="A39" s="195">
        <v>30</v>
      </c>
      <c r="B39" s="52" t="s">
        <v>431</v>
      </c>
      <c r="C39" s="140" t="s">
        <v>385</v>
      </c>
      <c r="D39" s="140" t="s">
        <v>407</v>
      </c>
      <c r="G39" s="206" t="s">
        <v>415</v>
      </c>
      <c r="H39" s="206" t="s">
        <v>415</v>
      </c>
      <c r="I39" s="206" t="s">
        <v>415</v>
      </c>
      <c r="J39" s="206" t="s">
        <v>415</v>
      </c>
      <c r="K39" s="206" t="s">
        <v>415</v>
      </c>
      <c r="L39" s="187" t="s">
        <v>423</v>
      </c>
      <c r="M39" s="187" t="s">
        <v>423</v>
      </c>
      <c r="N39" s="187" t="s">
        <v>423</v>
      </c>
      <c r="O39" s="187" t="s">
        <v>423</v>
      </c>
    </row>
    <row r="40" spans="1:15" ht="216">
      <c r="A40" s="195">
        <v>31</v>
      </c>
      <c r="B40" s="52" t="s">
        <v>432</v>
      </c>
      <c r="C40" s="603" t="s">
        <v>433</v>
      </c>
      <c r="D40" s="140" t="s">
        <v>423</v>
      </c>
      <c r="G40" s="199" t="s">
        <v>434</v>
      </c>
      <c r="H40" s="199" t="s">
        <v>434</v>
      </c>
      <c r="I40" s="199" t="s">
        <v>434</v>
      </c>
      <c r="J40" s="199" t="s">
        <v>434</v>
      </c>
      <c r="K40" s="199" t="s">
        <v>434</v>
      </c>
      <c r="L40" s="187" t="s">
        <v>423</v>
      </c>
      <c r="M40" s="187" t="s">
        <v>423</v>
      </c>
      <c r="N40" s="187" t="s">
        <v>423</v>
      </c>
      <c r="O40" s="187" t="s">
        <v>423</v>
      </c>
    </row>
    <row r="41" spans="1:15" ht="180">
      <c r="A41" s="195">
        <v>32</v>
      </c>
      <c r="B41" s="52" t="s">
        <v>435</v>
      </c>
      <c r="C41" s="187" t="s">
        <v>436</v>
      </c>
      <c r="D41" s="140" t="s">
        <v>423</v>
      </c>
      <c r="G41" s="206" t="s">
        <v>437</v>
      </c>
      <c r="H41" s="206" t="s">
        <v>437</v>
      </c>
      <c r="I41" s="206" t="s">
        <v>437</v>
      </c>
      <c r="J41" s="206" t="s">
        <v>437</v>
      </c>
      <c r="K41" s="206" t="s">
        <v>437</v>
      </c>
      <c r="L41" s="187" t="s">
        <v>423</v>
      </c>
      <c r="M41" s="187" t="s">
        <v>423</v>
      </c>
      <c r="N41" s="187" t="s">
        <v>423</v>
      </c>
      <c r="O41" s="187" t="s">
        <v>423</v>
      </c>
    </row>
    <row r="42" spans="1:15">
      <c r="A42" s="188">
        <v>33</v>
      </c>
      <c r="B42" s="52" t="s">
        <v>438</v>
      </c>
      <c r="C42" s="187" t="s">
        <v>439</v>
      </c>
      <c r="D42" s="140" t="s">
        <v>423</v>
      </c>
      <c r="G42" s="187" t="s">
        <v>439</v>
      </c>
      <c r="H42" s="187" t="s">
        <v>439</v>
      </c>
      <c r="I42" s="187" t="s">
        <v>439</v>
      </c>
      <c r="J42" s="187" t="s">
        <v>439</v>
      </c>
      <c r="K42" s="187" t="s">
        <v>439</v>
      </c>
      <c r="L42" s="187" t="s">
        <v>423</v>
      </c>
      <c r="M42" s="187" t="s">
        <v>423</v>
      </c>
      <c r="N42" s="187" t="s">
        <v>423</v>
      </c>
      <c r="O42" s="187" t="s">
        <v>423</v>
      </c>
    </row>
    <row r="43" spans="1:15" ht="72">
      <c r="A43" s="195">
        <v>34</v>
      </c>
      <c r="B43" s="52" t="s">
        <v>440</v>
      </c>
      <c r="C43" s="200" t="s">
        <v>441</v>
      </c>
      <c r="D43" s="140" t="s">
        <v>423</v>
      </c>
      <c r="G43" s="206" t="s">
        <v>442</v>
      </c>
      <c r="H43" s="206" t="s">
        <v>442</v>
      </c>
      <c r="I43" s="206" t="s">
        <v>442</v>
      </c>
      <c r="J43" s="206" t="s">
        <v>442</v>
      </c>
      <c r="K43" s="206" t="s">
        <v>442</v>
      </c>
      <c r="L43" s="187"/>
      <c r="M43" s="187"/>
      <c r="N43" s="187"/>
      <c r="O43" s="187"/>
    </row>
    <row r="44" spans="1:15" ht="60">
      <c r="A44" s="195">
        <v>35</v>
      </c>
      <c r="B44" s="52" t="s">
        <v>443</v>
      </c>
      <c r="C44" s="198" t="s">
        <v>444</v>
      </c>
      <c r="D44" s="197" t="s">
        <v>445</v>
      </c>
      <c r="G44" s="187" t="s">
        <v>369</v>
      </c>
      <c r="H44" s="187" t="s">
        <v>369</v>
      </c>
      <c r="I44" s="187" t="s">
        <v>369</v>
      </c>
      <c r="J44" s="187" t="s">
        <v>369</v>
      </c>
      <c r="K44" s="187" t="s">
        <v>369</v>
      </c>
      <c r="L44" s="187" t="s">
        <v>446</v>
      </c>
      <c r="M44" s="187" t="s">
        <v>446</v>
      </c>
      <c r="N44" s="187" t="s">
        <v>446</v>
      </c>
      <c r="O44" s="187" t="s">
        <v>446</v>
      </c>
    </row>
    <row r="45" spans="1:15">
      <c r="A45" s="188">
        <v>36</v>
      </c>
      <c r="B45" s="52" t="s">
        <v>447</v>
      </c>
      <c r="C45" s="187" t="s">
        <v>407</v>
      </c>
      <c r="D45" s="140" t="s">
        <v>407</v>
      </c>
      <c r="G45" s="187" t="s">
        <v>423</v>
      </c>
      <c r="H45" s="187" t="s">
        <v>423</v>
      </c>
      <c r="I45" s="187" t="s">
        <v>423</v>
      </c>
      <c r="J45" s="187" t="s">
        <v>423</v>
      </c>
      <c r="K45" s="187" t="s">
        <v>423</v>
      </c>
      <c r="L45" s="187" t="s">
        <v>423</v>
      </c>
      <c r="M45" s="187" t="s">
        <v>423</v>
      </c>
      <c r="N45" s="187" t="s">
        <v>423</v>
      </c>
      <c r="O45" s="187" t="s">
        <v>423</v>
      </c>
    </row>
    <row r="46" spans="1:15" ht="12.75" customHeight="1">
      <c r="A46" s="188">
        <v>37</v>
      </c>
      <c r="B46" s="52" t="s">
        <v>448</v>
      </c>
      <c r="C46" s="187" t="s">
        <v>423</v>
      </c>
      <c r="D46" s="140" t="s">
        <v>423</v>
      </c>
      <c r="G46" s="187" t="s">
        <v>423</v>
      </c>
      <c r="H46" s="187" t="s">
        <v>423</v>
      </c>
      <c r="I46" s="187" t="s">
        <v>423</v>
      </c>
      <c r="J46" s="187" t="s">
        <v>423</v>
      </c>
      <c r="K46" s="187" t="s">
        <v>423</v>
      </c>
      <c r="L46" s="187" t="s">
        <v>423</v>
      </c>
      <c r="M46" s="187" t="s">
        <v>423</v>
      </c>
      <c r="N46" s="187" t="s">
        <v>423</v>
      </c>
      <c r="O46" s="187" t="s">
        <v>423</v>
      </c>
    </row>
    <row r="47" spans="1:15">
      <c r="A47" s="52" t="s">
        <v>449</v>
      </c>
      <c r="B47" s="52"/>
      <c r="C47" s="148"/>
      <c r="D47" s="148"/>
      <c r="F47" s="536"/>
      <c r="G47" s="53"/>
      <c r="H47" s="53"/>
      <c r="I47" s="53"/>
      <c r="J47" s="53"/>
    </row>
    <row r="49" spans="1:4">
      <c r="A49" s="52"/>
      <c r="B49" s="52"/>
      <c r="C49" s="236"/>
      <c r="D49" s="236"/>
    </row>
    <row r="50" spans="1:4">
      <c r="A50" s="52"/>
      <c r="B50" s="52"/>
      <c r="C50" s="235"/>
      <c r="D50" s="235"/>
    </row>
    <row r="51" spans="1:4">
      <c r="A51" s="52"/>
      <c r="B51" s="52"/>
    </row>
  </sheetData>
  <hyperlinks>
    <hyperlink ref="D1" location="Innholdsfortegnelse!A1" display="Til innholdsfortegnelse" xr:uid="{4D63DC7F-C6BA-466B-B2AC-EB5152A0BE62}"/>
  </hyperlinks>
  <pageMargins left="0.70866141732283472" right="0.70866141732283472" top="0.74803149606299213" bottom="0.74803149606299213" header="0.31496062992125984" footer="0.31496062992125984"/>
  <pageSetup paperSize="8" scale="15" fitToWidth="2" orientation="landscape" r:id="rId1"/>
  <headerFooter>
    <oddHeader>&amp;R&amp;"Calibri"&amp;12&amp;KFF9100F O R T R O L I G&amp;1#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A1:G151"/>
  <sheetViews>
    <sheetView zoomScale="85" zoomScaleNormal="85" workbookViewId="0">
      <selection activeCell="E1" sqref="E1"/>
    </sheetView>
  </sheetViews>
  <sheetFormatPr baseColWidth="10" defaultColWidth="11" defaultRowHeight="12.75"/>
  <cols>
    <col min="1" max="1" width="4.5" style="232" customWidth="1"/>
    <col min="2" max="2" width="103" style="232" customWidth="1"/>
    <col min="3" max="3" width="32.5" style="232" customWidth="1"/>
    <col min="4" max="4" width="45.25" style="232" customWidth="1"/>
    <col min="5" max="5" width="32.5" style="232" customWidth="1"/>
    <col min="6" max="6" width="11" style="232"/>
    <col min="7" max="16384" width="11" style="101"/>
  </cols>
  <sheetData>
    <row r="1" spans="1:7" ht="21">
      <c r="A1" s="374" t="s">
        <v>30</v>
      </c>
      <c r="B1" s="536"/>
      <c r="C1" s="536"/>
      <c r="D1" s="536"/>
      <c r="E1" s="695" t="s">
        <v>781</v>
      </c>
      <c r="F1" s="536"/>
    </row>
    <row r="2" spans="1:7">
      <c r="A2" s="536" t="s">
        <v>35</v>
      </c>
      <c r="B2" s="536"/>
      <c r="C2" s="536"/>
      <c r="D2" s="536"/>
      <c r="E2" s="536"/>
      <c r="F2" s="536"/>
      <c r="G2" s="645"/>
    </row>
    <row r="3" spans="1:7" ht="15">
      <c r="A3" s="228"/>
      <c r="B3" s="536"/>
      <c r="C3" s="536"/>
      <c r="D3" s="536"/>
      <c r="E3" s="536"/>
      <c r="F3" s="536"/>
    </row>
    <row r="4" spans="1:7" ht="15.75" thickBot="1">
      <c r="A4" s="228" t="s">
        <v>450</v>
      </c>
      <c r="B4" s="167" t="s">
        <v>451</v>
      </c>
      <c r="C4" s="162" t="s">
        <v>452</v>
      </c>
      <c r="D4" s="154" t="s">
        <v>453</v>
      </c>
      <c r="E4" s="162" t="s">
        <v>454</v>
      </c>
      <c r="F4" s="536"/>
    </row>
    <row r="5" spans="1:7" ht="15">
      <c r="A5" s="228" t="s">
        <v>455</v>
      </c>
      <c r="B5" s="54" t="s">
        <v>456</v>
      </c>
      <c r="C5" s="142">
        <v>1120.418576</v>
      </c>
      <c r="D5" s="115" t="s">
        <v>457</v>
      </c>
      <c r="E5" s="140" t="s">
        <v>423</v>
      </c>
      <c r="F5" s="536"/>
    </row>
    <row r="6" spans="1:7" ht="15">
      <c r="A6" s="227" t="s">
        <v>458</v>
      </c>
      <c r="B6" s="52" t="s">
        <v>459</v>
      </c>
      <c r="C6" s="142">
        <v>1120.418576</v>
      </c>
      <c r="D6" s="165"/>
      <c r="E6" s="140" t="s">
        <v>423</v>
      </c>
      <c r="F6" s="536"/>
    </row>
    <row r="7" spans="1:7">
      <c r="A7" s="155"/>
      <c r="B7" s="52" t="s">
        <v>460</v>
      </c>
      <c r="C7" s="142"/>
      <c r="D7" s="165"/>
      <c r="E7" s="140" t="s">
        <v>423</v>
      </c>
      <c r="F7" s="536"/>
    </row>
    <row r="8" spans="1:7">
      <c r="A8" s="155"/>
      <c r="B8" s="52" t="s">
        <v>461</v>
      </c>
      <c r="C8" s="142"/>
      <c r="D8" s="165"/>
      <c r="E8" s="140" t="s">
        <v>423</v>
      </c>
      <c r="F8" s="536"/>
    </row>
    <row r="9" spans="1:7">
      <c r="A9" s="155">
        <v>2</v>
      </c>
      <c r="B9" s="110" t="s">
        <v>462</v>
      </c>
      <c r="C9" s="142">
        <v>2800.8031430000001</v>
      </c>
      <c r="D9" s="140" t="s">
        <v>463</v>
      </c>
      <c r="E9" s="140" t="s">
        <v>423</v>
      </c>
      <c r="F9" s="536"/>
    </row>
    <row r="10" spans="1:7">
      <c r="A10" s="155">
        <v>3</v>
      </c>
      <c r="B10" s="110" t="s">
        <v>464</v>
      </c>
      <c r="C10" s="142">
        <v>20.612501000000002</v>
      </c>
      <c r="D10" s="164" t="s">
        <v>465</v>
      </c>
      <c r="E10" s="140" t="s">
        <v>423</v>
      </c>
      <c r="F10" s="536"/>
    </row>
    <row r="11" spans="1:7">
      <c r="A11" s="155" t="s">
        <v>466</v>
      </c>
      <c r="B11" s="52" t="s">
        <v>467</v>
      </c>
      <c r="C11" s="142"/>
      <c r="D11" s="165" t="s">
        <v>468</v>
      </c>
      <c r="E11" s="140" t="s">
        <v>423</v>
      </c>
      <c r="F11" s="536"/>
    </row>
    <row r="12" spans="1:7" ht="12.75" customHeight="1">
      <c r="A12" s="155">
        <v>4</v>
      </c>
      <c r="B12" s="110" t="s">
        <v>469</v>
      </c>
      <c r="C12" s="142"/>
      <c r="D12" s="165"/>
      <c r="E12" s="140" t="s">
        <v>423</v>
      </c>
      <c r="F12" s="536"/>
    </row>
    <row r="13" spans="1:7" ht="12.75" customHeight="1">
      <c r="A13" s="155"/>
      <c r="B13" s="110" t="s">
        <v>470</v>
      </c>
      <c r="C13" s="142"/>
      <c r="D13" s="165"/>
      <c r="E13" s="140" t="s">
        <v>423</v>
      </c>
      <c r="F13" s="536"/>
    </row>
    <row r="14" spans="1:7">
      <c r="A14" s="155">
        <v>5</v>
      </c>
      <c r="B14" s="52" t="s">
        <v>471</v>
      </c>
      <c r="C14" s="142">
        <v>0</v>
      </c>
      <c r="D14" s="165">
        <v>84</v>
      </c>
      <c r="E14" s="140" t="s">
        <v>423</v>
      </c>
      <c r="F14" s="536"/>
    </row>
    <row r="15" spans="1:7" ht="12.75" customHeight="1">
      <c r="A15" s="155" t="s">
        <v>472</v>
      </c>
      <c r="B15" s="110" t="s">
        <v>473</v>
      </c>
      <c r="C15" s="142">
        <v>354.62948399999999</v>
      </c>
      <c r="D15" s="165" t="s">
        <v>474</v>
      </c>
      <c r="E15" s="140" t="s">
        <v>423</v>
      </c>
      <c r="F15" s="536"/>
    </row>
    <row r="16" spans="1:7">
      <c r="A16" s="155">
        <v>6</v>
      </c>
      <c r="B16" s="158" t="s">
        <v>475</v>
      </c>
      <c r="C16" s="142">
        <v>4296.4637039999998</v>
      </c>
      <c r="D16" s="169" t="s">
        <v>476</v>
      </c>
      <c r="E16" s="140" t="s">
        <v>423</v>
      </c>
      <c r="F16" s="536"/>
    </row>
    <row r="17" spans="1:6">
      <c r="A17" s="692"/>
      <c r="B17" s="692"/>
      <c r="C17" s="692"/>
      <c r="D17" s="692"/>
      <c r="E17" s="692"/>
      <c r="F17" s="536"/>
    </row>
    <row r="18" spans="1:6" ht="13.5" thickBot="1">
      <c r="A18" s="189"/>
      <c r="B18" s="163" t="s">
        <v>477</v>
      </c>
      <c r="C18" s="163"/>
      <c r="D18" s="163"/>
      <c r="E18" s="163"/>
      <c r="F18" s="536"/>
    </row>
    <row r="19" spans="1:6" ht="12.75" customHeight="1">
      <c r="A19" s="155">
        <v>7</v>
      </c>
      <c r="B19" s="110" t="s">
        <v>478</v>
      </c>
      <c r="C19" s="142">
        <v>-21.957689999999999</v>
      </c>
      <c r="D19" s="165" t="s">
        <v>479</v>
      </c>
      <c r="E19" s="140" t="s">
        <v>423</v>
      </c>
      <c r="F19" s="536"/>
    </row>
    <row r="20" spans="1:6" ht="12.75" customHeight="1">
      <c r="A20" s="155">
        <v>8</v>
      </c>
      <c r="B20" s="110" t="s">
        <v>480</v>
      </c>
      <c r="C20" s="142">
        <v>-17.894666000000001</v>
      </c>
      <c r="D20" s="115" t="s">
        <v>481</v>
      </c>
      <c r="E20" s="140" t="s">
        <v>423</v>
      </c>
      <c r="F20" s="536"/>
    </row>
    <row r="21" spans="1:6">
      <c r="A21" s="155">
        <v>9</v>
      </c>
      <c r="B21" s="110" t="s">
        <v>482</v>
      </c>
      <c r="C21" s="142"/>
      <c r="D21" s="140"/>
      <c r="E21" s="140" t="s">
        <v>423</v>
      </c>
      <c r="F21" s="536"/>
    </row>
    <row r="22" spans="1:6" ht="12.75" customHeight="1">
      <c r="A22" s="155">
        <v>10</v>
      </c>
      <c r="B22" s="110" t="s">
        <v>483</v>
      </c>
      <c r="C22" s="142">
        <v>0</v>
      </c>
      <c r="D22" s="164" t="s">
        <v>484</v>
      </c>
      <c r="E22" s="140" t="s">
        <v>423</v>
      </c>
      <c r="F22" s="536"/>
    </row>
    <row r="23" spans="1:6" ht="12.75" customHeight="1">
      <c r="A23" s="155">
        <v>11</v>
      </c>
      <c r="B23" s="110" t="s">
        <v>485</v>
      </c>
      <c r="C23" s="142">
        <v>0.88204899999999997</v>
      </c>
      <c r="D23" s="165" t="s">
        <v>486</v>
      </c>
      <c r="E23" s="140" t="s">
        <v>423</v>
      </c>
      <c r="F23" s="536"/>
    </row>
    <row r="24" spans="1:6" ht="12.75" customHeight="1">
      <c r="A24" s="155">
        <v>12</v>
      </c>
      <c r="B24" s="157" t="s">
        <v>487</v>
      </c>
      <c r="C24" s="142">
        <v>-83.243668999999997</v>
      </c>
      <c r="D24" s="164" t="s">
        <v>488</v>
      </c>
      <c r="E24" s="140" t="s">
        <v>423</v>
      </c>
      <c r="F24" s="536"/>
    </row>
    <row r="25" spans="1:6" ht="12.75" customHeight="1">
      <c r="A25" s="155">
        <v>13</v>
      </c>
      <c r="B25" s="110" t="s">
        <v>489</v>
      </c>
      <c r="C25" s="142">
        <v>0</v>
      </c>
      <c r="D25" s="165" t="s">
        <v>490</v>
      </c>
      <c r="E25" s="140" t="s">
        <v>423</v>
      </c>
      <c r="F25" s="536"/>
    </row>
    <row r="26" spans="1:6" ht="12.75" customHeight="1">
      <c r="A26" s="155">
        <v>14</v>
      </c>
      <c r="B26" s="110" t="s">
        <v>491</v>
      </c>
      <c r="C26" s="142">
        <v>0</v>
      </c>
      <c r="D26" s="115" t="s">
        <v>492</v>
      </c>
      <c r="E26" s="140" t="s">
        <v>423</v>
      </c>
      <c r="F26" s="536"/>
    </row>
    <row r="27" spans="1:6">
      <c r="A27" s="155">
        <v>15</v>
      </c>
      <c r="B27" s="110" t="s">
        <v>493</v>
      </c>
      <c r="C27" s="142">
        <v>0</v>
      </c>
      <c r="D27" s="115" t="s">
        <v>494</v>
      </c>
      <c r="E27" s="140" t="s">
        <v>423</v>
      </c>
      <c r="F27" s="536"/>
    </row>
    <row r="28" spans="1:6" ht="12.75" customHeight="1">
      <c r="A28" s="155">
        <v>16</v>
      </c>
      <c r="B28" s="110" t="s">
        <v>495</v>
      </c>
      <c r="C28" s="142">
        <v>0</v>
      </c>
      <c r="D28" s="115" t="s">
        <v>496</v>
      </c>
      <c r="E28" s="140" t="s">
        <v>423</v>
      </c>
      <c r="F28" s="536"/>
    </row>
    <row r="29" spans="1:6" ht="12.75" customHeight="1">
      <c r="A29" s="155">
        <v>17</v>
      </c>
      <c r="B29" s="157" t="s">
        <v>497</v>
      </c>
      <c r="C29" s="142">
        <v>0</v>
      </c>
      <c r="D29" s="164" t="s">
        <v>498</v>
      </c>
      <c r="E29" s="140" t="s">
        <v>423</v>
      </c>
      <c r="F29" s="536"/>
    </row>
    <row r="30" spans="1:6" ht="25.5" customHeight="1">
      <c r="A30" s="155">
        <v>18</v>
      </c>
      <c r="B30" s="157" t="s">
        <v>499</v>
      </c>
      <c r="C30" s="142">
        <v>-4.4864660000000001</v>
      </c>
      <c r="D30" s="164" t="s">
        <v>500</v>
      </c>
      <c r="E30" s="140" t="s">
        <v>423</v>
      </c>
      <c r="F30" s="536"/>
    </row>
    <row r="31" spans="1:6" ht="25.5" customHeight="1">
      <c r="A31" s="155">
        <v>19</v>
      </c>
      <c r="B31" s="110" t="s">
        <v>501</v>
      </c>
      <c r="C31" s="142">
        <v>0</v>
      </c>
      <c r="D31" s="164" t="s">
        <v>502</v>
      </c>
      <c r="E31" s="140" t="s">
        <v>423</v>
      </c>
      <c r="F31" s="536"/>
    </row>
    <row r="32" spans="1:6">
      <c r="A32" s="155">
        <v>20</v>
      </c>
      <c r="B32" s="110" t="s">
        <v>482</v>
      </c>
      <c r="C32" s="142"/>
      <c r="D32" s="140"/>
      <c r="E32" s="140" t="s">
        <v>423</v>
      </c>
      <c r="F32" s="536"/>
    </row>
    <row r="33" spans="1:6">
      <c r="A33" s="155" t="s">
        <v>408</v>
      </c>
      <c r="B33" s="110" t="s">
        <v>503</v>
      </c>
      <c r="C33" s="142">
        <v>0</v>
      </c>
      <c r="D33" s="165" t="s">
        <v>504</v>
      </c>
      <c r="E33" s="140" t="s">
        <v>423</v>
      </c>
      <c r="F33" s="536"/>
    </row>
    <row r="34" spans="1:6" ht="12.75" customHeight="1">
      <c r="A34" s="156" t="s">
        <v>412</v>
      </c>
      <c r="B34" s="110" t="s">
        <v>505</v>
      </c>
      <c r="C34" s="142"/>
      <c r="D34" s="115" t="s">
        <v>506</v>
      </c>
      <c r="E34" s="140" t="s">
        <v>423</v>
      </c>
      <c r="F34" s="536"/>
    </row>
    <row r="35" spans="1:6" ht="13.5" customHeight="1">
      <c r="A35" s="156" t="s">
        <v>507</v>
      </c>
      <c r="B35" s="157" t="s">
        <v>508</v>
      </c>
      <c r="C35" s="142">
        <v>0</v>
      </c>
      <c r="D35" s="115" t="s">
        <v>509</v>
      </c>
      <c r="E35" s="140" t="s">
        <v>423</v>
      </c>
      <c r="F35" s="536"/>
    </row>
    <row r="36" spans="1:6" ht="12.75" customHeight="1">
      <c r="A36" s="156" t="s">
        <v>510</v>
      </c>
      <c r="B36" s="110" t="s">
        <v>511</v>
      </c>
      <c r="C36" s="142">
        <v>0</v>
      </c>
      <c r="D36" s="164" t="s">
        <v>512</v>
      </c>
      <c r="E36" s="140" t="s">
        <v>423</v>
      </c>
      <c r="F36" s="536"/>
    </row>
    <row r="37" spans="1:6" ht="12.75" customHeight="1">
      <c r="A37" s="155">
        <v>21</v>
      </c>
      <c r="B37" s="110" t="s">
        <v>513</v>
      </c>
      <c r="C37" s="142">
        <v>0</v>
      </c>
      <c r="D37" s="164" t="s">
        <v>514</v>
      </c>
      <c r="E37" s="140" t="s">
        <v>423</v>
      </c>
      <c r="F37" s="536"/>
    </row>
    <row r="38" spans="1:6" ht="12.75" customHeight="1">
      <c r="A38" s="155">
        <v>22</v>
      </c>
      <c r="B38" s="110" t="s">
        <v>515</v>
      </c>
      <c r="C38" s="142">
        <v>0</v>
      </c>
      <c r="D38" s="165" t="s">
        <v>516</v>
      </c>
      <c r="E38" s="140" t="s">
        <v>423</v>
      </c>
      <c r="F38" s="536"/>
    </row>
    <row r="39" spans="1:6" ht="12.75" customHeight="1">
      <c r="A39" s="155">
        <v>23</v>
      </c>
      <c r="B39" s="110" t="s">
        <v>517</v>
      </c>
      <c r="C39" s="142">
        <v>0</v>
      </c>
      <c r="D39" s="164" t="s">
        <v>518</v>
      </c>
      <c r="E39" s="140" t="s">
        <v>423</v>
      </c>
      <c r="F39" s="536"/>
    </row>
    <row r="40" spans="1:6">
      <c r="A40" s="155">
        <v>24</v>
      </c>
      <c r="B40" s="110" t="s">
        <v>482</v>
      </c>
      <c r="C40" s="142"/>
      <c r="D40" s="140"/>
      <c r="E40" s="140" t="s">
        <v>423</v>
      </c>
      <c r="F40" s="536"/>
    </row>
    <row r="41" spans="1:6" ht="12" customHeight="1">
      <c r="A41" s="155">
        <v>25</v>
      </c>
      <c r="B41" s="110" t="s">
        <v>519</v>
      </c>
      <c r="C41" s="142">
        <v>0</v>
      </c>
      <c r="D41" s="115" t="s">
        <v>514</v>
      </c>
      <c r="E41" s="140" t="s">
        <v>423</v>
      </c>
      <c r="F41" s="536"/>
    </row>
    <row r="42" spans="1:6" ht="12.75" customHeight="1">
      <c r="A42" s="156" t="s">
        <v>520</v>
      </c>
      <c r="B42" s="110" t="s">
        <v>521</v>
      </c>
      <c r="C42" s="142">
        <v>0</v>
      </c>
      <c r="D42" s="165" t="s">
        <v>522</v>
      </c>
      <c r="E42" s="140" t="s">
        <v>423</v>
      </c>
      <c r="F42" s="536"/>
    </row>
    <row r="43" spans="1:6" ht="12.75" customHeight="1">
      <c r="A43" s="156" t="s">
        <v>523</v>
      </c>
      <c r="B43" s="110" t="s">
        <v>524</v>
      </c>
      <c r="C43" s="142">
        <v>0</v>
      </c>
      <c r="D43" s="165" t="s">
        <v>525</v>
      </c>
      <c r="E43" s="140" t="s">
        <v>423</v>
      </c>
      <c r="F43" s="536"/>
    </row>
    <row r="44" spans="1:6" ht="12.75" customHeight="1">
      <c r="A44" s="155">
        <v>26</v>
      </c>
      <c r="B44" s="110" t="s">
        <v>526</v>
      </c>
      <c r="C44" s="142">
        <v>0</v>
      </c>
      <c r="D44" s="115" t="s">
        <v>527</v>
      </c>
      <c r="E44" s="140" t="s">
        <v>423</v>
      </c>
      <c r="F44" s="536"/>
    </row>
    <row r="45" spans="1:6" ht="12.75" customHeight="1">
      <c r="A45" s="156" t="s">
        <v>528</v>
      </c>
      <c r="B45" s="110" t="s">
        <v>529</v>
      </c>
      <c r="C45" s="142">
        <v>0</v>
      </c>
      <c r="D45" s="140"/>
      <c r="E45" s="140" t="s">
        <v>423</v>
      </c>
      <c r="F45" s="536"/>
    </row>
    <row r="46" spans="1:6">
      <c r="A46" s="52"/>
      <c r="B46" s="110" t="s">
        <v>530</v>
      </c>
      <c r="C46" s="142"/>
      <c r="D46" s="140"/>
      <c r="E46" s="140" t="s">
        <v>423</v>
      </c>
      <c r="F46" s="536"/>
    </row>
    <row r="47" spans="1:6">
      <c r="A47" s="52"/>
      <c r="B47" s="110" t="s">
        <v>531</v>
      </c>
      <c r="C47" s="142"/>
      <c r="D47" s="140"/>
      <c r="E47" s="140" t="s">
        <v>423</v>
      </c>
      <c r="F47" s="536"/>
    </row>
    <row r="48" spans="1:6">
      <c r="A48" s="52"/>
      <c r="B48" s="110" t="s">
        <v>532</v>
      </c>
      <c r="C48" s="142"/>
      <c r="D48" s="140">
        <v>468</v>
      </c>
      <c r="E48" s="140" t="s">
        <v>423</v>
      </c>
      <c r="F48" s="536"/>
    </row>
    <row r="49" spans="1:6">
      <c r="A49" s="52"/>
      <c r="B49" s="110" t="s">
        <v>533</v>
      </c>
      <c r="C49" s="142"/>
      <c r="D49" s="165">
        <v>468</v>
      </c>
      <c r="E49" s="140" t="s">
        <v>423</v>
      </c>
      <c r="F49" s="536"/>
    </row>
    <row r="50" spans="1:6" ht="12.75" customHeight="1">
      <c r="A50" s="156" t="s">
        <v>534</v>
      </c>
      <c r="B50" s="110" t="s">
        <v>535</v>
      </c>
      <c r="C50" s="142"/>
      <c r="D50" s="140"/>
      <c r="E50" s="140" t="s">
        <v>423</v>
      </c>
      <c r="F50" s="536"/>
    </row>
    <row r="51" spans="1:6">
      <c r="A51" s="52"/>
      <c r="B51" s="110" t="s">
        <v>536</v>
      </c>
      <c r="C51" s="142"/>
      <c r="D51" s="140"/>
      <c r="E51" s="140" t="s">
        <v>423</v>
      </c>
      <c r="F51" s="536"/>
    </row>
    <row r="52" spans="1:6" ht="12.75" customHeight="1">
      <c r="A52" s="155">
        <v>27</v>
      </c>
      <c r="B52" s="110" t="s">
        <v>537</v>
      </c>
      <c r="C52" s="142">
        <v>0</v>
      </c>
      <c r="D52" s="164" t="s">
        <v>538</v>
      </c>
      <c r="E52" s="140" t="s">
        <v>423</v>
      </c>
      <c r="F52" s="536"/>
    </row>
    <row r="53" spans="1:6">
      <c r="A53" s="155">
        <v>28</v>
      </c>
      <c r="B53" s="614" t="s">
        <v>539</v>
      </c>
      <c r="C53" s="121">
        <v>-126.70044200000001</v>
      </c>
      <c r="D53" s="170" t="s">
        <v>540</v>
      </c>
      <c r="E53" s="140" t="s">
        <v>423</v>
      </c>
      <c r="F53" s="536"/>
    </row>
    <row r="54" spans="1:6" ht="12.75" customHeight="1">
      <c r="A54" s="155">
        <v>29</v>
      </c>
      <c r="B54" s="614" t="s">
        <v>541</v>
      </c>
      <c r="C54" s="121">
        <v>4169.7632619999995</v>
      </c>
      <c r="D54" s="171" t="s">
        <v>542</v>
      </c>
      <c r="E54" s="140" t="s">
        <v>423</v>
      </c>
      <c r="F54" s="536"/>
    </row>
    <row r="55" spans="1:6" ht="12.75" customHeight="1">
      <c r="A55" s="155"/>
      <c r="B55" s="614"/>
      <c r="C55" s="121"/>
      <c r="D55" s="168"/>
      <c r="E55" s="52"/>
      <c r="F55" s="536"/>
    </row>
    <row r="56" spans="1:6" ht="13.5" thickBot="1">
      <c r="A56" s="189"/>
      <c r="B56" s="163" t="s">
        <v>543</v>
      </c>
      <c r="C56" s="163"/>
      <c r="D56" s="163"/>
      <c r="E56" s="163"/>
      <c r="F56" s="536"/>
    </row>
    <row r="57" spans="1:6">
      <c r="A57" s="155">
        <v>30</v>
      </c>
      <c r="B57" s="54" t="s">
        <v>456</v>
      </c>
      <c r="C57" s="142">
        <v>287.73</v>
      </c>
      <c r="D57" s="140" t="s">
        <v>544</v>
      </c>
      <c r="E57" s="140" t="s">
        <v>423</v>
      </c>
      <c r="F57" s="536"/>
    </row>
    <row r="58" spans="1:6" ht="12.75" customHeight="1">
      <c r="A58" s="155">
        <v>31</v>
      </c>
      <c r="B58" s="110" t="s">
        <v>545</v>
      </c>
      <c r="C58" s="121">
        <v>287.73</v>
      </c>
      <c r="D58" s="140"/>
      <c r="E58" s="140" t="s">
        <v>423</v>
      </c>
      <c r="F58" s="536"/>
    </row>
    <row r="59" spans="1:6" ht="12.75" customHeight="1">
      <c r="A59" s="155">
        <v>32</v>
      </c>
      <c r="B59" s="110" t="s">
        <v>546</v>
      </c>
      <c r="C59" s="536"/>
      <c r="D59" s="140"/>
      <c r="E59" s="140" t="s">
        <v>423</v>
      </c>
      <c r="F59" s="536"/>
    </row>
    <row r="60" spans="1:6">
      <c r="A60" s="155">
        <v>33</v>
      </c>
      <c r="B60" s="110" t="s">
        <v>547</v>
      </c>
      <c r="C60" s="121"/>
      <c r="D60" s="140" t="s">
        <v>548</v>
      </c>
      <c r="E60" s="140" t="s">
        <v>423</v>
      </c>
      <c r="F60" s="536"/>
    </row>
    <row r="61" spans="1:6" ht="12.75" customHeight="1">
      <c r="A61" s="155">
        <v>34</v>
      </c>
      <c r="B61" s="110" t="s">
        <v>549</v>
      </c>
      <c r="C61" s="121"/>
      <c r="D61" s="140" t="s">
        <v>550</v>
      </c>
      <c r="E61" s="140" t="s">
        <v>423</v>
      </c>
      <c r="F61" s="536"/>
    </row>
    <row r="62" spans="1:6">
      <c r="A62" s="155">
        <v>35</v>
      </c>
      <c r="B62" s="54" t="s">
        <v>551</v>
      </c>
      <c r="C62" s="121"/>
      <c r="D62" s="140"/>
      <c r="E62" s="140" t="s">
        <v>423</v>
      </c>
      <c r="F62" s="536"/>
    </row>
    <row r="63" spans="1:6">
      <c r="A63" s="155">
        <v>36</v>
      </c>
      <c r="B63" s="614" t="s">
        <v>552</v>
      </c>
      <c r="C63" s="121">
        <v>287.73</v>
      </c>
      <c r="D63" s="170" t="s">
        <v>553</v>
      </c>
      <c r="E63" s="140" t="s">
        <v>423</v>
      </c>
      <c r="F63" s="536"/>
    </row>
    <row r="64" spans="1:6">
      <c r="A64" s="155"/>
      <c r="B64" s="159"/>
      <c r="C64" s="142"/>
      <c r="D64" s="166"/>
      <c r="E64" s="52"/>
      <c r="F64" s="536"/>
    </row>
    <row r="65" spans="1:6" ht="12.75" customHeight="1" thickBot="1">
      <c r="A65" s="189"/>
      <c r="B65" s="163" t="s">
        <v>554</v>
      </c>
      <c r="C65" s="163"/>
      <c r="D65" s="163"/>
      <c r="E65" s="163"/>
      <c r="F65" s="536"/>
    </row>
    <row r="66" spans="1:6" ht="12.75" customHeight="1">
      <c r="A66" s="155">
        <v>37</v>
      </c>
      <c r="B66" s="110" t="s">
        <v>555</v>
      </c>
      <c r="C66" s="142">
        <v>0</v>
      </c>
      <c r="D66" s="115" t="s">
        <v>556</v>
      </c>
      <c r="E66" s="140" t="s">
        <v>423</v>
      </c>
      <c r="F66" s="536"/>
    </row>
    <row r="67" spans="1:6" ht="12.75" customHeight="1">
      <c r="A67" s="155">
        <v>38</v>
      </c>
      <c r="B67" s="110" t="s">
        <v>557</v>
      </c>
      <c r="C67" s="142">
        <v>0</v>
      </c>
      <c r="D67" s="165" t="s">
        <v>558</v>
      </c>
      <c r="E67" s="140" t="s">
        <v>423</v>
      </c>
      <c r="F67" s="536"/>
    </row>
    <row r="68" spans="1:6" ht="24.75" customHeight="1">
      <c r="A68" s="155">
        <v>39</v>
      </c>
      <c r="B68" s="157" t="s">
        <v>559</v>
      </c>
      <c r="C68" s="142">
        <v>0</v>
      </c>
      <c r="D68" s="164" t="s">
        <v>560</v>
      </c>
      <c r="E68" s="140" t="s">
        <v>423</v>
      </c>
      <c r="F68" s="536"/>
    </row>
    <row r="69" spans="1:6" ht="25.5" customHeight="1">
      <c r="A69" s="155">
        <v>40</v>
      </c>
      <c r="B69" s="157" t="s">
        <v>561</v>
      </c>
      <c r="C69" s="142">
        <v>0</v>
      </c>
      <c r="D69" s="164" t="s">
        <v>562</v>
      </c>
      <c r="E69" s="140" t="s">
        <v>423</v>
      </c>
      <c r="F69" s="536"/>
    </row>
    <row r="70" spans="1:6" ht="12.75" customHeight="1">
      <c r="A70" s="155">
        <v>41</v>
      </c>
      <c r="B70" s="110" t="s">
        <v>563</v>
      </c>
      <c r="C70" s="142">
        <v>0</v>
      </c>
      <c r="D70" s="115" t="s">
        <v>564</v>
      </c>
      <c r="E70" s="140" t="s">
        <v>423</v>
      </c>
      <c r="F70" s="536"/>
    </row>
    <row r="71" spans="1:6" ht="12.75" customHeight="1">
      <c r="A71" s="156" t="s">
        <v>565</v>
      </c>
      <c r="B71" s="110" t="s">
        <v>566</v>
      </c>
      <c r="C71" s="142">
        <v>0</v>
      </c>
      <c r="D71" s="164" t="s">
        <v>567</v>
      </c>
      <c r="E71" s="140" t="s">
        <v>423</v>
      </c>
      <c r="F71" s="536"/>
    </row>
    <row r="72" spans="1:6">
      <c r="A72" s="52"/>
      <c r="B72" s="52" t="s">
        <v>568</v>
      </c>
      <c r="C72" s="142"/>
      <c r="D72" s="140"/>
      <c r="E72" s="52"/>
      <c r="F72" s="536"/>
    </row>
    <row r="73" spans="1:6" ht="12.75" customHeight="1">
      <c r="A73" s="156" t="s">
        <v>569</v>
      </c>
      <c r="B73" s="110" t="s">
        <v>570</v>
      </c>
      <c r="C73" s="142"/>
      <c r="D73" s="140"/>
      <c r="E73" s="52"/>
      <c r="F73" s="536"/>
    </row>
    <row r="74" spans="1:6">
      <c r="A74" s="52"/>
      <c r="B74" s="110" t="s">
        <v>568</v>
      </c>
      <c r="C74" s="142"/>
      <c r="D74" s="140"/>
      <c r="E74" s="52"/>
      <c r="F74" s="536"/>
    </row>
    <row r="75" spans="1:6" ht="12.75" customHeight="1">
      <c r="A75" s="156" t="s">
        <v>571</v>
      </c>
      <c r="B75" s="110" t="s">
        <v>572</v>
      </c>
      <c r="C75" s="142"/>
      <c r="D75" s="140"/>
      <c r="E75" s="52"/>
      <c r="F75" s="536"/>
    </row>
    <row r="76" spans="1:6" ht="12.75" customHeight="1">
      <c r="A76" s="52"/>
      <c r="B76" s="110" t="s">
        <v>573</v>
      </c>
      <c r="C76" s="142"/>
      <c r="D76" s="140"/>
      <c r="E76" s="52"/>
      <c r="F76" s="536"/>
    </row>
    <row r="77" spans="1:6">
      <c r="A77" s="52"/>
      <c r="B77" s="110" t="s">
        <v>574</v>
      </c>
      <c r="C77" s="142"/>
      <c r="D77" s="140"/>
      <c r="E77" s="52"/>
      <c r="F77" s="536"/>
    </row>
    <row r="78" spans="1:6">
      <c r="A78" s="52"/>
      <c r="B78" s="110" t="s">
        <v>536</v>
      </c>
      <c r="C78" s="142"/>
      <c r="D78" s="140"/>
      <c r="E78" s="52"/>
      <c r="F78" s="536"/>
    </row>
    <row r="79" spans="1:6">
      <c r="A79" s="155">
        <v>42</v>
      </c>
      <c r="B79" s="110" t="s">
        <v>575</v>
      </c>
      <c r="C79" s="142">
        <v>0</v>
      </c>
      <c r="D79" s="140" t="s">
        <v>576</v>
      </c>
      <c r="E79" s="140" t="s">
        <v>423</v>
      </c>
      <c r="F79" s="536"/>
    </row>
    <row r="80" spans="1:6">
      <c r="A80" s="155">
        <v>43</v>
      </c>
      <c r="B80" s="158" t="s">
        <v>577</v>
      </c>
      <c r="C80" s="142">
        <v>0</v>
      </c>
      <c r="D80" s="170" t="s">
        <v>578</v>
      </c>
      <c r="E80" s="140" t="s">
        <v>423</v>
      </c>
      <c r="F80" s="536"/>
    </row>
    <row r="81" spans="1:6" ht="12.75" customHeight="1">
      <c r="A81" s="155">
        <v>44</v>
      </c>
      <c r="B81" s="158" t="s">
        <v>361</v>
      </c>
      <c r="C81" s="142">
        <v>287.73</v>
      </c>
      <c r="D81" s="170" t="s">
        <v>579</v>
      </c>
      <c r="E81" s="140" t="s">
        <v>423</v>
      </c>
      <c r="F81" s="536"/>
    </row>
    <row r="82" spans="1:6" ht="12" customHeight="1">
      <c r="A82" s="155">
        <v>45</v>
      </c>
      <c r="B82" s="158" t="s">
        <v>71</v>
      </c>
      <c r="C82" s="142">
        <v>4457.493262</v>
      </c>
      <c r="D82" s="170" t="s">
        <v>580</v>
      </c>
      <c r="E82" s="140" t="s">
        <v>423</v>
      </c>
      <c r="F82" s="536"/>
    </row>
    <row r="83" spans="1:6">
      <c r="A83" s="155"/>
      <c r="B83" s="158"/>
      <c r="C83" s="142"/>
      <c r="D83" s="166"/>
      <c r="E83" s="52"/>
      <c r="F83" s="536"/>
    </row>
    <row r="84" spans="1:6" ht="12.75" customHeight="1" thickBot="1">
      <c r="A84" s="189"/>
      <c r="B84" s="163" t="s">
        <v>581</v>
      </c>
      <c r="C84" s="163"/>
      <c r="D84" s="163"/>
      <c r="E84" s="163"/>
      <c r="F84" s="536"/>
    </row>
    <row r="85" spans="1:6">
      <c r="A85" s="155">
        <v>46</v>
      </c>
      <c r="B85" s="110" t="s">
        <v>456</v>
      </c>
      <c r="C85" s="142">
        <v>400.52249999999998</v>
      </c>
      <c r="D85" s="140" t="s">
        <v>582</v>
      </c>
      <c r="E85" s="140" t="s">
        <v>423</v>
      </c>
      <c r="F85" s="536"/>
    </row>
    <row r="86" spans="1:6">
      <c r="A86" s="155">
        <v>47</v>
      </c>
      <c r="B86" s="110" t="s">
        <v>583</v>
      </c>
      <c r="C86" s="142">
        <v>0</v>
      </c>
      <c r="D86" s="140" t="s">
        <v>584</v>
      </c>
      <c r="E86" s="140" t="s">
        <v>423</v>
      </c>
      <c r="F86" s="536"/>
    </row>
    <row r="87" spans="1:6" ht="12.75" customHeight="1">
      <c r="A87" s="52"/>
      <c r="B87" s="110" t="s">
        <v>585</v>
      </c>
      <c r="C87" s="142"/>
      <c r="D87" s="140"/>
      <c r="E87" s="140" t="s">
        <v>423</v>
      </c>
      <c r="F87" s="536"/>
    </row>
    <row r="88" spans="1:6" ht="12.75" customHeight="1">
      <c r="A88" s="155">
        <v>48</v>
      </c>
      <c r="B88" s="110" t="s">
        <v>586</v>
      </c>
      <c r="C88" s="142">
        <v>0</v>
      </c>
      <c r="D88" s="165" t="s">
        <v>587</v>
      </c>
      <c r="E88" s="140" t="s">
        <v>423</v>
      </c>
      <c r="F88" s="536"/>
    </row>
    <row r="89" spans="1:6">
      <c r="A89" s="155">
        <v>49</v>
      </c>
      <c r="B89" s="157" t="s">
        <v>551</v>
      </c>
      <c r="C89" s="142"/>
      <c r="D89" s="140"/>
      <c r="E89" s="140" t="s">
        <v>423</v>
      </c>
      <c r="F89" s="536"/>
    </row>
    <row r="90" spans="1:6">
      <c r="A90" s="155">
        <v>50</v>
      </c>
      <c r="B90" s="110" t="s">
        <v>588</v>
      </c>
      <c r="C90" s="142">
        <v>0</v>
      </c>
      <c r="D90" s="140" t="s">
        <v>589</v>
      </c>
      <c r="E90" s="140" t="s">
        <v>423</v>
      </c>
      <c r="F90" s="536"/>
    </row>
    <row r="91" spans="1:6">
      <c r="A91" s="155">
        <v>51</v>
      </c>
      <c r="B91" s="158" t="s">
        <v>590</v>
      </c>
      <c r="C91" s="142">
        <v>400.52249999999998</v>
      </c>
      <c r="D91" s="170" t="s">
        <v>591</v>
      </c>
      <c r="E91" s="140" t="s">
        <v>423</v>
      </c>
      <c r="F91" s="536"/>
    </row>
    <row r="92" spans="1:6">
      <c r="A92" s="155"/>
      <c r="B92" s="158"/>
      <c r="C92" s="142"/>
      <c r="D92" s="166"/>
      <c r="E92" s="52"/>
      <c r="F92" s="536"/>
    </row>
    <row r="93" spans="1:6" ht="13.5" thickBot="1">
      <c r="A93" s="189"/>
      <c r="B93" s="163" t="s">
        <v>592</v>
      </c>
      <c r="C93" s="163"/>
      <c r="D93" s="163"/>
      <c r="E93" s="163"/>
      <c r="F93" s="536"/>
    </row>
    <row r="94" spans="1:6" ht="12.75" customHeight="1">
      <c r="A94" s="155">
        <v>52</v>
      </c>
      <c r="B94" s="110" t="s">
        <v>593</v>
      </c>
      <c r="C94" s="142">
        <v>0</v>
      </c>
      <c r="D94" s="164" t="s">
        <v>594</v>
      </c>
      <c r="E94" s="140" t="s">
        <v>423</v>
      </c>
      <c r="F94" s="536"/>
    </row>
    <row r="95" spans="1:6" ht="12.75" customHeight="1">
      <c r="A95" s="155">
        <v>53</v>
      </c>
      <c r="B95" s="110" t="s">
        <v>595</v>
      </c>
      <c r="C95" s="142">
        <v>0</v>
      </c>
      <c r="D95" s="165" t="s">
        <v>596</v>
      </c>
      <c r="E95" s="140" t="s">
        <v>423</v>
      </c>
      <c r="F95" s="536"/>
    </row>
    <row r="96" spans="1:6" ht="25.5" customHeight="1">
      <c r="A96" s="155">
        <v>54</v>
      </c>
      <c r="B96" s="157" t="s">
        <v>597</v>
      </c>
      <c r="C96" s="142">
        <v>0</v>
      </c>
      <c r="D96" s="115" t="s">
        <v>598</v>
      </c>
      <c r="E96" s="140" t="s">
        <v>423</v>
      </c>
      <c r="F96" s="536"/>
    </row>
    <row r="97" spans="1:6" ht="12.75" customHeight="1">
      <c r="A97" s="156" t="s">
        <v>599</v>
      </c>
      <c r="B97" s="110" t="s">
        <v>600</v>
      </c>
      <c r="C97" s="142">
        <v>0</v>
      </c>
      <c r="D97" s="165"/>
      <c r="E97" s="52"/>
      <c r="F97" s="536"/>
    </row>
    <row r="98" spans="1:6" ht="12.75" customHeight="1">
      <c r="A98" s="156" t="s">
        <v>601</v>
      </c>
      <c r="B98" s="110" t="s">
        <v>602</v>
      </c>
      <c r="C98" s="142">
        <v>0</v>
      </c>
      <c r="D98" s="165"/>
      <c r="E98" s="52"/>
      <c r="F98" s="536"/>
    </row>
    <row r="99" spans="1:6" ht="25.5" customHeight="1">
      <c r="A99" s="155">
        <v>55</v>
      </c>
      <c r="B99" s="110" t="s">
        <v>603</v>
      </c>
      <c r="C99" s="527">
        <v>0</v>
      </c>
      <c r="D99" s="115" t="s">
        <v>604</v>
      </c>
      <c r="E99" s="140" t="s">
        <v>423</v>
      </c>
      <c r="F99" s="536"/>
    </row>
    <row r="100" spans="1:6" ht="12.75" customHeight="1">
      <c r="A100" s="155">
        <v>56</v>
      </c>
      <c r="B100" s="110" t="s">
        <v>605</v>
      </c>
      <c r="C100" s="142">
        <v>0</v>
      </c>
      <c r="D100" s="164" t="s">
        <v>606</v>
      </c>
      <c r="E100" s="140" t="s">
        <v>423</v>
      </c>
      <c r="F100" s="536"/>
    </row>
    <row r="101" spans="1:6" ht="12.75" customHeight="1">
      <c r="A101" s="155" t="s">
        <v>607</v>
      </c>
      <c r="B101" s="110" t="s">
        <v>608</v>
      </c>
      <c r="C101" s="142">
        <v>0</v>
      </c>
      <c r="D101" s="164" t="s">
        <v>567</v>
      </c>
      <c r="E101" s="140" t="s">
        <v>423</v>
      </c>
      <c r="F101" s="536"/>
    </row>
    <row r="102" spans="1:6">
      <c r="A102" s="156"/>
      <c r="B102" s="110" t="s">
        <v>568</v>
      </c>
      <c r="C102" s="142"/>
      <c r="D102" s="165"/>
      <c r="E102" s="52"/>
      <c r="F102" s="536"/>
    </row>
    <row r="103" spans="1:6" ht="12.75" customHeight="1">
      <c r="A103" s="155" t="s">
        <v>609</v>
      </c>
      <c r="B103" s="110" t="s">
        <v>610</v>
      </c>
      <c r="C103" s="142">
        <v>0</v>
      </c>
      <c r="D103" s="165"/>
      <c r="E103" s="52"/>
      <c r="F103" s="536"/>
    </row>
    <row r="104" spans="1:6">
      <c r="A104" s="156"/>
      <c r="B104" s="110" t="s">
        <v>568</v>
      </c>
      <c r="C104" s="142"/>
      <c r="D104" s="165"/>
      <c r="E104" s="52"/>
      <c r="F104" s="536"/>
    </row>
    <row r="105" spans="1:6" ht="12.75" customHeight="1">
      <c r="A105" s="155" t="s">
        <v>611</v>
      </c>
      <c r="B105" s="110" t="s">
        <v>612</v>
      </c>
      <c r="C105" s="142">
        <v>0</v>
      </c>
      <c r="D105" s="165">
        <v>468</v>
      </c>
      <c r="E105" s="140" t="s">
        <v>423</v>
      </c>
      <c r="F105" s="536"/>
    </row>
    <row r="106" spans="1:6">
      <c r="A106" s="155"/>
      <c r="B106" s="110" t="s">
        <v>573</v>
      </c>
      <c r="C106" s="142"/>
      <c r="D106" s="165"/>
      <c r="E106" s="52"/>
      <c r="F106" s="536"/>
    </row>
    <row r="107" spans="1:6">
      <c r="A107" s="155"/>
      <c r="B107" s="110" t="s">
        <v>613</v>
      </c>
      <c r="C107" s="142"/>
      <c r="D107" s="165">
        <v>468</v>
      </c>
      <c r="E107" s="140" t="s">
        <v>423</v>
      </c>
      <c r="F107" s="536"/>
    </row>
    <row r="108" spans="1:6">
      <c r="A108" s="155"/>
      <c r="B108" s="110" t="s">
        <v>536</v>
      </c>
      <c r="C108" s="142"/>
      <c r="D108" s="165"/>
      <c r="E108" s="52"/>
      <c r="F108" s="536"/>
    </row>
    <row r="109" spans="1:6" ht="12.75" customHeight="1">
      <c r="A109" s="155">
        <v>57</v>
      </c>
      <c r="B109" s="158" t="s">
        <v>614</v>
      </c>
      <c r="C109" s="142">
        <v>0</v>
      </c>
      <c r="D109" s="169" t="s">
        <v>615</v>
      </c>
      <c r="E109" s="140" t="s">
        <v>423</v>
      </c>
      <c r="F109" s="536"/>
    </row>
    <row r="110" spans="1:6" ht="12.75" customHeight="1">
      <c r="A110" s="155">
        <v>58</v>
      </c>
      <c r="B110" s="158" t="s">
        <v>362</v>
      </c>
      <c r="C110" s="142">
        <v>400.52249999999998</v>
      </c>
      <c r="D110" s="169" t="s">
        <v>616</v>
      </c>
      <c r="E110" s="140" t="s">
        <v>423</v>
      </c>
      <c r="F110" s="536"/>
    </row>
    <row r="111" spans="1:6">
      <c r="A111" s="155">
        <v>59</v>
      </c>
      <c r="B111" s="158" t="s">
        <v>7</v>
      </c>
      <c r="C111" s="142">
        <v>4858.015762</v>
      </c>
      <c r="D111" s="169" t="s">
        <v>617</v>
      </c>
      <c r="E111" s="140" t="s">
        <v>423</v>
      </c>
      <c r="F111" s="536"/>
    </row>
    <row r="112" spans="1:6" ht="12" customHeight="1">
      <c r="A112" s="155" t="s">
        <v>618</v>
      </c>
      <c r="B112" s="110" t="s">
        <v>619</v>
      </c>
      <c r="C112" s="142">
        <v>0</v>
      </c>
      <c r="D112" s="165" t="s">
        <v>620</v>
      </c>
      <c r="E112" s="140" t="s">
        <v>423</v>
      </c>
      <c r="F112" s="536"/>
    </row>
    <row r="113" spans="1:6">
      <c r="A113" s="156"/>
      <c r="B113" s="110" t="s">
        <v>621</v>
      </c>
      <c r="C113" s="142">
        <v>0</v>
      </c>
      <c r="D113" s="165" t="s">
        <v>622</v>
      </c>
      <c r="E113" s="140" t="s">
        <v>423</v>
      </c>
      <c r="F113" s="536"/>
    </row>
    <row r="114" spans="1:6" ht="12.75" customHeight="1">
      <c r="A114" s="156"/>
      <c r="B114" s="110" t="s">
        <v>623</v>
      </c>
      <c r="C114" s="142"/>
      <c r="D114" s="165"/>
      <c r="E114" s="52"/>
      <c r="F114" s="536"/>
    </row>
    <row r="115" spans="1:6">
      <c r="A115" s="156"/>
      <c r="B115" s="110" t="s">
        <v>624</v>
      </c>
      <c r="C115" s="142"/>
      <c r="D115" s="155"/>
      <c r="E115" s="52"/>
      <c r="F115" s="536"/>
    </row>
    <row r="116" spans="1:6">
      <c r="A116" s="155">
        <v>60</v>
      </c>
      <c r="B116" s="160" t="s">
        <v>100</v>
      </c>
      <c r="C116" s="142">
        <v>18508.537850000001</v>
      </c>
      <c r="D116" s="155"/>
      <c r="E116" s="52"/>
      <c r="F116" s="536"/>
    </row>
    <row r="117" spans="1:6">
      <c r="A117" s="155"/>
      <c r="B117" s="160"/>
      <c r="C117" s="142"/>
      <c r="D117" s="155"/>
      <c r="E117" s="52"/>
      <c r="F117" s="536"/>
    </row>
    <row r="118" spans="1:6" ht="12.75" customHeight="1" thickBot="1">
      <c r="A118" s="189"/>
      <c r="B118" s="163" t="s">
        <v>625</v>
      </c>
      <c r="C118" s="163"/>
      <c r="D118" s="163"/>
      <c r="E118" s="163"/>
      <c r="F118" s="536"/>
    </row>
    <row r="119" spans="1:6">
      <c r="A119" s="155">
        <v>61</v>
      </c>
      <c r="B119" s="160" t="s">
        <v>107</v>
      </c>
      <c r="C119" s="161">
        <v>0.22528863683308184</v>
      </c>
      <c r="D119" s="165" t="s">
        <v>626</v>
      </c>
      <c r="E119" s="140" t="s">
        <v>423</v>
      </c>
      <c r="F119" s="536"/>
    </row>
    <row r="120" spans="1:6">
      <c r="A120" s="155">
        <v>62</v>
      </c>
      <c r="B120" s="160" t="s">
        <v>108</v>
      </c>
      <c r="C120" s="161">
        <v>0.2408344353360144</v>
      </c>
      <c r="D120" s="165" t="s">
        <v>627</v>
      </c>
      <c r="E120" s="140" t="s">
        <v>423</v>
      </c>
      <c r="F120" s="536"/>
    </row>
    <row r="121" spans="1:6">
      <c r="A121" s="155">
        <v>63</v>
      </c>
      <c r="B121" s="160" t="s">
        <v>41</v>
      </c>
      <c r="C121" s="161">
        <v>0.26247431328023568</v>
      </c>
      <c r="D121" s="165" t="s">
        <v>628</v>
      </c>
      <c r="E121" s="140" t="s">
        <v>423</v>
      </c>
      <c r="F121" s="536"/>
    </row>
    <row r="122" spans="1:6">
      <c r="A122" s="155">
        <v>64</v>
      </c>
      <c r="B122" s="158" t="s">
        <v>629</v>
      </c>
      <c r="C122" s="161">
        <v>0.125</v>
      </c>
      <c r="D122" s="164" t="s">
        <v>630</v>
      </c>
      <c r="E122" s="140" t="s">
        <v>423</v>
      </c>
      <c r="F122" s="536"/>
    </row>
    <row r="123" spans="1:6">
      <c r="A123" s="155">
        <v>65</v>
      </c>
      <c r="B123" s="160" t="s">
        <v>631</v>
      </c>
      <c r="C123" s="161">
        <v>2.5000000000000001E-2</v>
      </c>
      <c r="D123" s="165"/>
      <c r="E123" s="52"/>
      <c r="F123" s="536"/>
    </row>
    <row r="124" spans="1:6">
      <c r="A124" s="155">
        <v>66</v>
      </c>
      <c r="B124" s="160" t="s">
        <v>632</v>
      </c>
      <c r="C124" s="161">
        <v>0.01</v>
      </c>
      <c r="D124" s="165"/>
      <c r="E124" s="52"/>
      <c r="F124" s="536"/>
    </row>
    <row r="125" spans="1:6">
      <c r="A125" s="155">
        <v>67</v>
      </c>
      <c r="B125" s="160" t="s">
        <v>633</v>
      </c>
      <c r="C125" s="528">
        <v>4.4999999999999998E-2</v>
      </c>
      <c r="D125" s="165"/>
      <c r="E125" s="52"/>
      <c r="F125" s="536"/>
    </row>
    <row r="126" spans="1:6">
      <c r="A126" s="155" t="s">
        <v>634</v>
      </c>
      <c r="B126" s="160" t="s">
        <v>635</v>
      </c>
      <c r="C126" s="161">
        <v>0</v>
      </c>
      <c r="D126" s="165" t="s">
        <v>636</v>
      </c>
      <c r="E126" s="140" t="s">
        <v>423</v>
      </c>
      <c r="F126" s="536"/>
    </row>
    <row r="127" spans="1:6">
      <c r="A127" s="155">
        <v>68</v>
      </c>
      <c r="B127" s="160" t="s">
        <v>637</v>
      </c>
      <c r="C127" s="528">
        <v>0.18028863683308183</v>
      </c>
      <c r="D127" s="165" t="s">
        <v>638</v>
      </c>
      <c r="E127" s="140" t="s">
        <v>423</v>
      </c>
      <c r="F127" s="536"/>
    </row>
    <row r="128" spans="1:6">
      <c r="A128" s="155">
        <v>69</v>
      </c>
      <c r="B128" s="160" t="s">
        <v>639</v>
      </c>
      <c r="C128" s="52"/>
      <c r="D128" s="165"/>
      <c r="E128" s="52"/>
      <c r="F128" s="536"/>
    </row>
    <row r="129" spans="1:6">
      <c r="A129" s="155">
        <v>70</v>
      </c>
      <c r="B129" s="160" t="s">
        <v>639</v>
      </c>
      <c r="C129" s="529"/>
      <c r="D129" s="165"/>
      <c r="E129" s="52"/>
      <c r="F129" s="536"/>
    </row>
    <row r="130" spans="1:6">
      <c r="A130" s="155">
        <v>71</v>
      </c>
      <c r="B130" s="160" t="s">
        <v>639</v>
      </c>
      <c r="C130" s="52"/>
      <c r="D130" s="165"/>
      <c r="E130" s="52"/>
      <c r="F130" s="536"/>
    </row>
    <row r="131" spans="1:6">
      <c r="A131" s="155"/>
      <c r="B131" s="160"/>
      <c r="C131" s="52"/>
      <c r="D131" s="165"/>
      <c r="E131" s="52"/>
      <c r="F131" s="536"/>
    </row>
    <row r="132" spans="1:6" ht="13.5" thickBot="1">
      <c r="A132" s="189"/>
      <c r="B132" s="163" t="s">
        <v>625</v>
      </c>
      <c r="C132" s="163"/>
      <c r="D132" s="163"/>
      <c r="E132" s="163"/>
      <c r="F132" s="536"/>
    </row>
    <row r="133" spans="1:6" ht="25.5" customHeight="1">
      <c r="A133" s="155">
        <v>72</v>
      </c>
      <c r="B133" s="110" t="s">
        <v>640</v>
      </c>
      <c r="C133" s="186">
        <v>0</v>
      </c>
      <c r="D133" s="164" t="s">
        <v>641</v>
      </c>
      <c r="E133" s="165" t="s">
        <v>423</v>
      </c>
      <c r="F133" s="536"/>
    </row>
    <row r="134" spans="1:6" ht="25.5" customHeight="1">
      <c r="A134" s="155">
        <v>73</v>
      </c>
      <c r="B134" s="110" t="s">
        <v>642</v>
      </c>
      <c r="C134" s="186">
        <v>0</v>
      </c>
      <c r="D134" s="164" t="s">
        <v>643</v>
      </c>
      <c r="E134" s="165" t="s">
        <v>423</v>
      </c>
      <c r="F134" s="536"/>
    </row>
    <row r="135" spans="1:6">
      <c r="A135" s="155">
        <v>74</v>
      </c>
      <c r="B135" s="54" t="s">
        <v>482</v>
      </c>
      <c r="C135" s="54"/>
      <c r="D135" s="140"/>
      <c r="E135" s="52"/>
      <c r="F135" s="536"/>
    </row>
    <row r="136" spans="1:6" ht="12.75" customHeight="1">
      <c r="A136" s="155">
        <v>75</v>
      </c>
      <c r="B136" s="110" t="s">
        <v>644</v>
      </c>
      <c r="C136" s="54"/>
      <c r="D136" s="115" t="s">
        <v>645</v>
      </c>
      <c r="E136" s="165" t="s">
        <v>423</v>
      </c>
      <c r="F136" s="536"/>
    </row>
    <row r="137" spans="1:6">
      <c r="A137" s="155"/>
      <c r="B137" s="110"/>
      <c r="C137" s="52"/>
      <c r="D137" s="164"/>
      <c r="E137" s="52"/>
      <c r="F137" s="536"/>
    </row>
    <row r="138" spans="1:6" ht="12.75" customHeight="1" thickBot="1">
      <c r="A138" s="189"/>
      <c r="B138" s="163" t="s">
        <v>646</v>
      </c>
      <c r="C138" s="163"/>
      <c r="D138" s="163"/>
      <c r="E138" s="163"/>
      <c r="F138" s="536"/>
    </row>
    <row r="139" spans="1:6">
      <c r="A139" s="155">
        <v>76</v>
      </c>
      <c r="B139" s="52" t="s">
        <v>647</v>
      </c>
      <c r="C139" s="140">
        <v>0</v>
      </c>
      <c r="D139" s="140">
        <v>62</v>
      </c>
      <c r="E139" s="165" t="s">
        <v>423</v>
      </c>
      <c r="F139" s="536"/>
    </row>
    <row r="140" spans="1:6" ht="12.75" customHeight="1">
      <c r="A140" s="155">
        <v>77</v>
      </c>
      <c r="B140" s="110" t="s">
        <v>648</v>
      </c>
      <c r="C140" s="140"/>
      <c r="D140" s="140">
        <v>62</v>
      </c>
      <c r="E140" s="165" t="s">
        <v>423</v>
      </c>
      <c r="F140" s="536"/>
    </row>
    <row r="141" spans="1:6">
      <c r="A141" s="155">
        <v>78</v>
      </c>
      <c r="B141" s="52" t="s">
        <v>588</v>
      </c>
      <c r="C141" s="140">
        <v>0</v>
      </c>
      <c r="D141" s="140">
        <v>62</v>
      </c>
      <c r="E141" s="165" t="s">
        <v>423</v>
      </c>
      <c r="F141" s="536"/>
    </row>
    <row r="142" spans="1:6" ht="12.75" customHeight="1">
      <c r="A142" s="155">
        <v>79</v>
      </c>
      <c r="B142" s="110" t="s">
        <v>649</v>
      </c>
      <c r="C142" s="140"/>
      <c r="D142" s="140">
        <v>62</v>
      </c>
      <c r="E142" s="165" t="s">
        <v>423</v>
      </c>
      <c r="F142" s="536"/>
    </row>
    <row r="143" spans="1:6">
      <c r="A143" s="155"/>
      <c r="B143" s="110"/>
      <c r="C143" s="140"/>
      <c r="D143" s="165"/>
      <c r="E143" s="52"/>
      <c r="F143" s="536"/>
    </row>
    <row r="144" spans="1:6" ht="12.75" customHeight="1" thickBot="1">
      <c r="A144" s="189"/>
      <c r="B144" s="163" t="s">
        <v>650</v>
      </c>
      <c r="C144" s="163"/>
      <c r="D144" s="163"/>
      <c r="E144" s="163"/>
      <c r="F144" s="536"/>
    </row>
    <row r="145" spans="1:6" ht="12.75" customHeight="1">
      <c r="A145" s="155">
        <v>80</v>
      </c>
      <c r="B145" s="110" t="s">
        <v>651</v>
      </c>
      <c r="C145" s="140"/>
      <c r="D145" s="115" t="s">
        <v>652</v>
      </c>
      <c r="E145" s="165" t="s">
        <v>423</v>
      </c>
      <c r="F145" s="536"/>
    </row>
    <row r="146" spans="1:6" ht="12.75" customHeight="1">
      <c r="A146" s="155">
        <v>81</v>
      </c>
      <c r="B146" s="110" t="s">
        <v>653</v>
      </c>
      <c r="C146" s="140"/>
      <c r="D146" s="115" t="s">
        <v>652</v>
      </c>
      <c r="E146" s="165" t="s">
        <v>423</v>
      </c>
      <c r="F146" s="536"/>
    </row>
    <row r="147" spans="1:6" ht="12.75" customHeight="1">
      <c r="A147" s="155">
        <v>82</v>
      </c>
      <c r="B147" s="110" t="s">
        <v>654</v>
      </c>
      <c r="C147" s="226"/>
      <c r="D147" s="115" t="s">
        <v>655</v>
      </c>
      <c r="E147" s="165" t="s">
        <v>423</v>
      </c>
      <c r="F147" s="536"/>
    </row>
    <row r="148" spans="1:6" ht="12.75" customHeight="1">
      <c r="A148" s="155">
        <v>83</v>
      </c>
      <c r="B148" s="110" t="s">
        <v>656</v>
      </c>
      <c r="C148" s="226"/>
      <c r="D148" s="115" t="s">
        <v>655</v>
      </c>
      <c r="E148" s="165" t="s">
        <v>423</v>
      </c>
      <c r="F148" s="536"/>
    </row>
    <row r="149" spans="1:6" ht="12.75" customHeight="1">
      <c r="A149" s="155">
        <v>84</v>
      </c>
      <c r="B149" s="110" t="s">
        <v>657</v>
      </c>
      <c r="C149" s="226"/>
      <c r="D149" s="115" t="s">
        <v>658</v>
      </c>
      <c r="E149" s="165" t="s">
        <v>423</v>
      </c>
      <c r="F149" s="536"/>
    </row>
    <row r="150" spans="1:6" ht="12.75" customHeight="1">
      <c r="A150" s="155">
        <v>85</v>
      </c>
      <c r="B150" s="110" t="s">
        <v>659</v>
      </c>
      <c r="C150" s="226"/>
      <c r="D150" s="115" t="s">
        <v>658</v>
      </c>
      <c r="E150" s="165" t="s">
        <v>423</v>
      </c>
      <c r="F150" s="536"/>
    </row>
    <row r="151" spans="1:6">
      <c r="A151" s="52"/>
      <c r="B151" s="52"/>
      <c r="C151" s="52"/>
      <c r="D151" s="52"/>
      <c r="E151" s="52"/>
      <c r="F151" s="536"/>
    </row>
  </sheetData>
  <mergeCells count="1">
    <mergeCell ref="A17:E17"/>
  </mergeCells>
  <hyperlinks>
    <hyperlink ref="E1" location="Innholdsfortegnelse!A1" display="Til innholdsfortegnelse" xr:uid="{EC8785FC-350B-442D-9CEE-75187A75C5BF}"/>
  </hyperlinks>
  <pageMargins left="0.7" right="0.7" top="0.75" bottom="0.75" header="0.3" footer="0.3"/>
  <pageSetup paperSize="9" scale="50" fitToHeight="0" orientation="landscape" r:id="rId1"/>
  <headerFooter>
    <oddHeader>&amp;R&amp;"Calibri"&amp;12&amp;KFF9100F O R T R O L I G&amp;1#</oddHeader>
  </headerFooter>
  <rowBreaks count="2" manualBreakCount="2">
    <brk id="64" max="16383" man="1"/>
    <brk id="131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A1:J46"/>
  <sheetViews>
    <sheetView zoomScaleNormal="100" workbookViewId="0">
      <selection activeCell="I5" sqref="I5"/>
    </sheetView>
  </sheetViews>
  <sheetFormatPr baseColWidth="10" defaultColWidth="11" defaultRowHeight="12"/>
  <cols>
    <col min="1" max="1" width="50.5" style="232" customWidth="1"/>
    <col min="2" max="2" width="17.375" style="232" customWidth="1"/>
    <col min="3" max="3" width="17.25" style="232" customWidth="1"/>
    <col min="4" max="4" width="17.25" style="287" customWidth="1"/>
    <col min="5" max="5" width="11" style="232"/>
    <col min="6" max="6" width="19" style="232" customWidth="1"/>
    <col min="7" max="7" width="11.875" style="232" customWidth="1"/>
    <col min="8" max="16384" width="11" style="232"/>
  </cols>
  <sheetData>
    <row r="1" spans="1:9" ht="21">
      <c r="A1" s="374" t="s">
        <v>660</v>
      </c>
      <c r="B1" s="536"/>
      <c r="C1" s="536"/>
      <c r="D1" s="536"/>
      <c r="E1" s="172"/>
      <c r="F1" s="536"/>
      <c r="G1" s="536"/>
    </row>
    <row r="2" spans="1:9">
      <c r="A2" s="645" t="s">
        <v>35</v>
      </c>
      <c r="B2" s="185"/>
      <c r="C2" s="185"/>
      <c r="D2" s="185"/>
      <c r="E2" s="185"/>
      <c r="F2" s="185"/>
      <c r="G2" s="185"/>
    </row>
    <row r="3" spans="1:9">
      <c r="A3" s="185"/>
      <c r="B3" s="185"/>
      <c r="C3" s="185"/>
      <c r="D3" s="185"/>
      <c r="E3" s="185"/>
      <c r="F3" s="185"/>
      <c r="G3" s="185"/>
    </row>
    <row r="4" spans="1:9" ht="48.75" customHeight="1">
      <c r="A4" s="185"/>
      <c r="B4" s="534" t="s">
        <v>661</v>
      </c>
      <c r="C4" s="534" t="s">
        <v>662</v>
      </c>
      <c r="D4" s="534" t="s">
        <v>663</v>
      </c>
      <c r="E4" s="534" t="s">
        <v>664</v>
      </c>
      <c r="F4" s="533" t="s">
        <v>665</v>
      </c>
      <c r="G4" s="166" t="s">
        <v>666</v>
      </c>
    </row>
    <row r="5" spans="1:9" ht="12.75" customHeight="1" thickBot="1">
      <c r="A5" s="163" t="s">
        <v>667</v>
      </c>
      <c r="B5" s="178"/>
      <c r="C5" s="178"/>
      <c r="D5" s="178"/>
      <c r="E5" s="178"/>
      <c r="F5" s="181"/>
      <c r="G5" s="178"/>
      <c r="I5" s="695" t="s">
        <v>781</v>
      </c>
    </row>
    <row r="6" spans="1:9" ht="12.75" customHeight="1">
      <c r="A6" s="404" t="s">
        <v>668</v>
      </c>
      <c r="B6" s="320">
        <v>375</v>
      </c>
      <c r="C6" s="320">
        <v>0</v>
      </c>
      <c r="D6" s="320">
        <v>10.571784221850569</v>
      </c>
      <c r="E6" s="174"/>
      <c r="F6" s="182">
        <v>385.57178422185058</v>
      </c>
      <c r="G6" s="179"/>
    </row>
    <row r="7" spans="1:9" ht="12.75" customHeight="1">
      <c r="A7" s="404" t="s">
        <v>669</v>
      </c>
      <c r="B7" s="320">
        <v>62</v>
      </c>
      <c r="C7" s="320">
        <v>451.22916926297898</v>
      </c>
      <c r="D7" s="403">
        <v>0</v>
      </c>
      <c r="E7" s="174"/>
      <c r="F7" s="182">
        <v>513.22916926297898</v>
      </c>
      <c r="G7" s="179"/>
    </row>
    <row r="8" spans="1:9" ht="12.75" customHeight="1">
      <c r="A8" s="404" t="s">
        <v>670</v>
      </c>
      <c r="B8" s="320">
        <v>28069</v>
      </c>
      <c r="C8" s="320">
        <v>14540.374691901447</v>
      </c>
      <c r="D8" s="320">
        <v>73.704659128950041</v>
      </c>
      <c r="E8" s="174"/>
      <c r="F8" s="182">
        <v>42683.079351030392</v>
      </c>
      <c r="G8" s="179"/>
    </row>
    <row r="9" spans="1:9" ht="12.75" customHeight="1">
      <c r="A9" s="404" t="s">
        <v>671</v>
      </c>
      <c r="B9" s="320">
        <v>6026</v>
      </c>
      <c r="C9" s="320">
        <v>2405.7242508262239</v>
      </c>
      <c r="D9" s="403">
        <v>0</v>
      </c>
      <c r="E9" s="536"/>
      <c r="F9" s="182">
        <v>8431.7242508262243</v>
      </c>
      <c r="G9" s="179"/>
    </row>
    <row r="10" spans="1:9" ht="12.75" customHeight="1">
      <c r="A10" s="404" t="s">
        <v>672</v>
      </c>
      <c r="B10" s="320">
        <v>238</v>
      </c>
      <c r="C10" s="320">
        <v>1491.3324034200659</v>
      </c>
      <c r="D10" s="403">
        <v>0</v>
      </c>
      <c r="E10" s="174"/>
      <c r="F10" s="182">
        <v>1729.3324034200659</v>
      </c>
      <c r="G10" s="179"/>
    </row>
    <row r="11" spans="1:9" ht="12.75" customHeight="1">
      <c r="A11" s="404" t="s">
        <v>673</v>
      </c>
      <c r="B11" s="320">
        <v>891</v>
      </c>
      <c r="C11" s="320">
        <v>0</v>
      </c>
      <c r="D11" s="403">
        <v>0</v>
      </c>
      <c r="E11" s="174">
        <v>-829</v>
      </c>
      <c r="F11" s="182">
        <v>62</v>
      </c>
      <c r="G11" s="182" t="s">
        <v>674</v>
      </c>
    </row>
    <row r="12" spans="1:9" ht="12.75" customHeight="1">
      <c r="A12" s="404" t="s">
        <v>675</v>
      </c>
      <c r="B12" s="320">
        <v>0</v>
      </c>
      <c r="C12" s="320">
        <v>0</v>
      </c>
      <c r="D12" s="403">
        <v>0</v>
      </c>
      <c r="E12" s="174"/>
      <c r="F12" s="182">
        <v>0</v>
      </c>
      <c r="G12" s="182"/>
    </row>
    <row r="13" spans="1:9" ht="12.75" customHeight="1">
      <c r="A13" s="404" t="s">
        <v>676</v>
      </c>
      <c r="B13" s="320">
        <v>5</v>
      </c>
      <c r="C13" s="320">
        <v>0</v>
      </c>
      <c r="D13" s="403">
        <v>0</v>
      </c>
      <c r="E13" s="174"/>
      <c r="F13" s="182">
        <v>5</v>
      </c>
      <c r="G13" s="179"/>
    </row>
    <row r="14" spans="1:9" s="401" customFormat="1" ht="12.75" customHeight="1">
      <c r="A14" s="404" t="s">
        <v>677</v>
      </c>
      <c r="B14" s="320">
        <v>0</v>
      </c>
      <c r="C14" s="320">
        <v>19.647059909888</v>
      </c>
      <c r="D14" s="320">
        <v>0.26901742499999987</v>
      </c>
      <c r="E14" s="174"/>
      <c r="F14" s="182">
        <v>19.916077334888001</v>
      </c>
      <c r="G14" s="179"/>
    </row>
    <row r="15" spans="1:9" ht="12.75" customHeight="1">
      <c r="A15" s="404" t="s">
        <v>678</v>
      </c>
      <c r="B15" s="320">
        <v>16</v>
      </c>
      <c r="C15" s="320">
        <v>0</v>
      </c>
      <c r="D15" s="320">
        <v>1.3700583689999934</v>
      </c>
      <c r="E15" s="174"/>
      <c r="F15" s="182">
        <v>17.370058368999992</v>
      </c>
      <c r="G15" s="179"/>
    </row>
    <row r="16" spans="1:9" s="482" customFormat="1" ht="12.75" customHeight="1">
      <c r="A16" s="404" t="s">
        <v>679</v>
      </c>
      <c r="B16" s="320">
        <v>59</v>
      </c>
      <c r="C16" s="320">
        <v>0</v>
      </c>
      <c r="D16" s="320">
        <v>0</v>
      </c>
      <c r="E16" s="174"/>
      <c r="F16" s="182">
        <v>59</v>
      </c>
      <c r="G16" s="179"/>
    </row>
    <row r="17" spans="1:10" ht="12.75" customHeight="1">
      <c r="A17" s="404" t="s">
        <v>680</v>
      </c>
      <c r="B17" s="320">
        <v>26</v>
      </c>
      <c r="C17" s="320">
        <v>0.3497560406989999</v>
      </c>
      <c r="D17" s="403">
        <v>1.5523293127499995</v>
      </c>
      <c r="E17" s="174">
        <v>14.626660232068994</v>
      </c>
      <c r="F17" s="182">
        <v>42.528745585517996</v>
      </c>
      <c r="G17" s="179"/>
      <c r="H17" s="536"/>
      <c r="I17" s="536"/>
      <c r="J17" s="536"/>
    </row>
    <row r="18" spans="1:10" ht="12.75" customHeight="1">
      <c r="A18" s="48" t="s">
        <v>681</v>
      </c>
      <c r="B18" s="192">
        <v>35767</v>
      </c>
      <c r="C18" s="192">
        <v>18908.657331361301</v>
      </c>
      <c r="D18" s="192">
        <v>87.467848457550602</v>
      </c>
      <c r="E18" s="192">
        <v>-814.37333976793104</v>
      </c>
      <c r="F18" s="192">
        <v>53948.751840050914</v>
      </c>
      <c r="G18" s="183"/>
      <c r="H18" s="536"/>
      <c r="I18" s="536"/>
      <c r="J18" s="536"/>
    </row>
    <row r="19" spans="1:10" ht="12.75" customHeight="1">
      <c r="A19" s="3"/>
      <c r="B19" s="128"/>
      <c r="C19" s="292"/>
      <c r="D19" s="292"/>
      <c r="E19" s="292"/>
      <c r="F19" s="128"/>
      <c r="G19" s="128"/>
      <c r="H19" s="536"/>
      <c r="I19" s="536"/>
      <c r="J19" s="536"/>
    </row>
    <row r="20" spans="1:10" ht="12.75" customHeight="1" thickBot="1">
      <c r="A20" s="163" t="s">
        <v>682</v>
      </c>
      <c r="B20" s="178"/>
      <c r="C20" s="178"/>
      <c r="D20" s="178"/>
      <c r="E20" s="178"/>
      <c r="F20" s="181"/>
      <c r="G20" s="178"/>
      <c r="H20" s="536"/>
      <c r="I20" s="536"/>
      <c r="J20" s="536"/>
    </row>
    <row r="21" spans="1:10" ht="12.75" customHeight="1">
      <c r="A21" s="404" t="s">
        <v>683</v>
      </c>
      <c r="B21" s="320">
        <v>414</v>
      </c>
      <c r="C21" s="320">
        <v>0</v>
      </c>
      <c r="D21" s="320">
        <v>67.5</v>
      </c>
      <c r="E21" s="174">
        <v>0</v>
      </c>
      <c r="F21" s="182">
        <v>481.5</v>
      </c>
      <c r="G21" s="179"/>
      <c r="H21" s="536"/>
      <c r="I21" s="536"/>
      <c r="J21" s="536"/>
    </row>
    <row r="22" spans="1:10" ht="12.75" customHeight="1">
      <c r="A22" s="404" t="s">
        <v>684</v>
      </c>
      <c r="B22" s="320">
        <v>17627</v>
      </c>
      <c r="C22" s="320">
        <v>0</v>
      </c>
      <c r="D22" s="405">
        <v>0</v>
      </c>
      <c r="E22" s="174"/>
      <c r="F22" s="182">
        <v>17627</v>
      </c>
      <c r="G22" s="179"/>
      <c r="H22" s="536"/>
      <c r="I22" s="536"/>
      <c r="J22" s="536"/>
    </row>
    <row r="23" spans="1:10" ht="12.75" customHeight="1">
      <c r="A23" s="404" t="s">
        <v>322</v>
      </c>
      <c r="B23" s="320">
        <v>12406</v>
      </c>
      <c r="C23" s="320">
        <v>17857.878327074628</v>
      </c>
      <c r="D23" s="405">
        <v>0</v>
      </c>
      <c r="E23" s="174"/>
      <c r="F23" s="182">
        <v>30263.878327074628</v>
      </c>
      <c r="G23" s="179"/>
      <c r="H23" s="536"/>
      <c r="I23" s="536"/>
      <c r="J23" s="536"/>
    </row>
    <row r="24" spans="1:10" ht="12.75" customHeight="1">
      <c r="A24" s="404" t="s">
        <v>672</v>
      </c>
      <c r="B24" s="320">
        <v>80</v>
      </c>
      <c r="C24" s="320">
        <v>63.813160388337018</v>
      </c>
      <c r="D24" s="405">
        <v>0</v>
      </c>
      <c r="E24" s="174"/>
      <c r="F24" s="182">
        <v>143.81316038833702</v>
      </c>
      <c r="G24" s="179"/>
      <c r="H24" s="536"/>
      <c r="I24" s="536"/>
      <c r="J24" s="536"/>
    </row>
    <row r="25" spans="1:10" ht="12.75" customHeight="1">
      <c r="A25" s="404" t="s">
        <v>368</v>
      </c>
      <c r="B25" s="320">
        <v>300</v>
      </c>
      <c r="C25" s="320">
        <v>99.670324296834991</v>
      </c>
      <c r="D25" s="320">
        <v>1.5</v>
      </c>
      <c r="E25" s="174"/>
      <c r="F25" s="293">
        <v>401.17032429683502</v>
      </c>
      <c r="G25" s="179"/>
      <c r="H25" s="536"/>
      <c r="I25" s="536"/>
      <c r="J25" s="536"/>
    </row>
    <row r="26" spans="1:10" s="482" customFormat="1" ht="12.75" customHeight="1">
      <c r="A26" s="404" t="s">
        <v>685</v>
      </c>
      <c r="B26" s="320">
        <v>386</v>
      </c>
      <c r="C26" s="320">
        <v>23.159498636399999</v>
      </c>
      <c r="D26" s="403">
        <v>3.5913348415499917</v>
      </c>
      <c r="E26" s="174"/>
      <c r="F26" s="182">
        <v>412.75083347794998</v>
      </c>
      <c r="G26" s="179"/>
      <c r="H26" s="536"/>
      <c r="I26" s="536"/>
      <c r="J26" s="536"/>
    </row>
    <row r="27" spans="1:10" ht="12.75" customHeight="1">
      <c r="A27" s="404" t="s">
        <v>686</v>
      </c>
      <c r="B27" s="536">
        <v>5</v>
      </c>
      <c r="C27" s="320">
        <v>2.0993312361209999</v>
      </c>
      <c r="D27" s="405">
        <v>0</v>
      </c>
      <c r="E27" s="52"/>
      <c r="F27" s="182">
        <v>7.0993312361209995</v>
      </c>
      <c r="G27" s="54"/>
      <c r="H27" s="536"/>
      <c r="I27" s="536"/>
      <c r="J27" s="536"/>
    </row>
    <row r="28" spans="1:10" ht="12.75" customHeight="1">
      <c r="A28" s="48" t="s">
        <v>687</v>
      </c>
      <c r="B28" s="192">
        <v>31218</v>
      </c>
      <c r="C28" s="192">
        <v>18046.620641632322</v>
      </c>
      <c r="D28" s="192">
        <v>72.591334841549994</v>
      </c>
      <c r="E28" s="192">
        <v>0</v>
      </c>
      <c r="F28" s="192">
        <v>49337.211976473875</v>
      </c>
      <c r="G28" s="183"/>
      <c r="H28" s="536"/>
      <c r="I28" s="536"/>
      <c r="J28" s="536"/>
    </row>
    <row r="29" spans="1:10" ht="12.75" customHeight="1">
      <c r="A29" s="3"/>
      <c r="B29" s="128"/>
      <c r="C29" s="292"/>
      <c r="D29" s="292"/>
      <c r="E29" s="292"/>
      <c r="F29" s="128"/>
      <c r="G29" s="128"/>
      <c r="H29" s="536"/>
      <c r="I29" s="536"/>
      <c r="J29" s="536"/>
    </row>
    <row r="30" spans="1:10" ht="12.75" customHeight="1" thickBot="1">
      <c r="A30" s="163" t="s">
        <v>378</v>
      </c>
      <c r="B30" s="178"/>
      <c r="C30" s="178"/>
      <c r="D30" s="178"/>
      <c r="E30" s="178"/>
      <c r="F30" s="181"/>
      <c r="G30" s="178"/>
      <c r="H30" s="536"/>
      <c r="I30" s="536"/>
      <c r="J30" s="536"/>
    </row>
    <row r="31" spans="1:10" ht="12.75" customHeight="1">
      <c r="A31" s="173" t="s">
        <v>688</v>
      </c>
      <c r="B31" s="320">
        <v>1121</v>
      </c>
      <c r="C31" s="320">
        <v>815.38337182480007</v>
      </c>
      <c r="D31" s="320">
        <v>13.42649175</v>
      </c>
      <c r="E31" s="407">
        <v>-828.80986357480003</v>
      </c>
      <c r="F31" s="190">
        <v>1121</v>
      </c>
      <c r="G31" s="190" t="s">
        <v>689</v>
      </c>
      <c r="H31" s="536"/>
      <c r="I31" s="536"/>
      <c r="J31" s="536"/>
    </row>
    <row r="32" spans="1:10" s="289" customFormat="1" ht="12.75" customHeight="1">
      <c r="A32" s="175" t="s">
        <v>690</v>
      </c>
      <c r="B32" s="406">
        <v>226</v>
      </c>
      <c r="C32" s="320">
        <v>62.73</v>
      </c>
      <c r="D32" s="405">
        <v>0</v>
      </c>
      <c r="E32" s="407"/>
      <c r="F32" s="290">
        <v>288.73</v>
      </c>
      <c r="G32" s="191"/>
      <c r="H32" s="536"/>
      <c r="I32" s="536"/>
      <c r="J32" s="536"/>
    </row>
    <row r="33" spans="1:7" ht="12.75" customHeight="1">
      <c r="A33" s="173" t="s">
        <v>69</v>
      </c>
      <c r="B33" s="320">
        <v>3202</v>
      </c>
      <c r="C33" s="320">
        <v>-16.076682095818995</v>
      </c>
      <c r="D33" s="403">
        <v>1.4500218637500004</v>
      </c>
      <c r="E33" s="407">
        <v>14.626660232068994</v>
      </c>
      <c r="F33" s="190">
        <v>3202</v>
      </c>
      <c r="G33" s="190" t="s">
        <v>689</v>
      </c>
    </row>
    <row r="34" spans="1:7" ht="12.75" customHeight="1">
      <c r="A34" s="173" t="s">
        <v>691</v>
      </c>
      <c r="B34" s="320">
        <v>0</v>
      </c>
      <c r="C34" s="320">
        <v>0</v>
      </c>
      <c r="D34" s="405">
        <v>0</v>
      </c>
      <c r="E34" s="407">
        <v>0</v>
      </c>
      <c r="F34" s="190">
        <v>0</v>
      </c>
      <c r="G34" s="190"/>
    </row>
    <row r="35" spans="1:7" ht="12.75" customHeight="1">
      <c r="A35" s="48" t="s">
        <v>692</v>
      </c>
      <c r="B35" s="192">
        <v>4549</v>
      </c>
      <c r="C35" s="192">
        <v>862.03668972898106</v>
      </c>
      <c r="D35" s="192">
        <v>14.876513613750001</v>
      </c>
      <c r="E35" s="192">
        <v>-814.18320334273108</v>
      </c>
      <c r="F35" s="192">
        <v>4611.7299999999996</v>
      </c>
      <c r="G35" s="233" t="s">
        <v>689</v>
      </c>
    </row>
    <row r="36" spans="1:7" ht="12.75" customHeight="1">
      <c r="A36" s="176"/>
      <c r="B36" s="177"/>
      <c r="C36" s="177"/>
      <c r="D36" s="177"/>
      <c r="E36" s="177"/>
      <c r="F36" s="177"/>
      <c r="G36" s="180"/>
    </row>
    <row r="37" spans="1:7" ht="12.75" thickBot="1">
      <c r="A37" s="163" t="s">
        <v>693</v>
      </c>
      <c r="B37" s="193">
        <v>35767</v>
      </c>
      <c r="C37" s="194">
        <v>18908.657331361304</v>
      </c>
      <c r="D37" s="194">
        <v>87.4678484553</v>
      </c>
      <c r="E37" s="194">
        <v>-814.18320334273108</v>
      </c>
      <c r="F37" s="194">
        <v>53948.94197647387</v>
      </c>
      <c r="G37" s="184"/>
    </row>
    <row r="38" spans="1:7">
      <c r="A38" s="536"/>
      <c r="B38" s="536"/>
      <c r="C38" s="536"/>
      <c r="D38" s="536"/>
      <c r="E38" s="536"/>
      <c r="F38" s="187"/>
      <c r="G38" s="536"/>
    </row>
    <row r="39" spans="1:7">
      <c r="A39" s="536"/>
      <c r="B39" s="536"/>
      <c r="C39" s="536"/>
      <c r="D39" s="536"/>
      <c r="E39" s="536"/>
      <c r="F39" s="536"/>
      <c r="G39" s="536"/>
    </row>
    <row r="40" spans="1:7">
      <c r="A40" s="402" t="s">
        <v>694</v>
      </c>
      <c r="B40" s="536"/>
      <c r="C40" s="536"/>
      <c r="D40" s="536"/>
      <c r="E40" s="536"/>
      <c r="F40" s="536"/>
      <c r="G40" s="536"/>
    </row>
    <row r="41" spans="1:7">
      <c r="A41" s="536" t="s">
        <v>776</v>
      </c>
      <c r="B41" s="536"/>
      <c r="C41" s="536"/>
      <c r="D41" s="536"/>
      <c r="E41" s="536"/>
      <c r="F41" s="536"/>
      <c r="G41" s="536"/>
    </row>
    <row r="42" spans="1:7">
      <c r="A42" s="402" t="s">
        <v>777</v>
      </c>
      <c r="B42" s="536"/>
      <c r="C42" s="536"/>
      <c r="D42" s="536"/>
      <c r="E42" s="536"/>
      <c r="F42" s="536"/>
      <c r="G42" s="536"/>
    </row>
    <row r="45" spans="1:7">
      <c r="A45" s="536"/>
      <c r="B45" s="536"/>
      <c r="C45" s="536"/>
      <c r="D45" s="536"/>
      <c r="E45" s="536"/>
      <c r="F45" s="6"/>
      <c r="G45" s="536"/>
    </row>
    <row r="46" spans="1:7">
      <c r="A46" s="536"/>
      <c r="B46" s="387"/>
      <c r="C46" s="536"/>
      <c r="D46" s="536"/>
      <c r="E46" s="536"/>
      <c r="F46" s="536"/>
      <c r="G46" s="536"/>
    </row>
  </sheetData>
  <hyperlinks>
    <hyperlink ref="I5" location="Innholdsfortegnelse!A1" display="Til innholdsfortegnelse" xr:uid="{865A109E-55B9-46FE-AB2F-256239AC9E47}"/>
  </hyperlinks>
  <pageMargins left="0.7" right="0.7" top="0.75" bottom="0.75" header="0.3" footer="0.3"/>
  <pageSetup paperSize="9" scale="65" fitToHeight="0" orientation="landscape" r:id="rId1"/>
  <headerFooter>
    <oddHeader>&amp;R&amp;"Calibri"&amp;12&amp;KFF9100F O R T R O L I G&amp;1#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E50"/>
  <sheetViews>
    <sheetView zoomScaleNormal="100" workbookViewId="0">
      <selection activeCell="E3" sqref="E3"/>
    </sheetView>
  </sheetViews>
  <sheetFormatPr baseColWidth="10" defaultColWidth="11" defaultRowHeight="12"/>
  <cols>
    <col min="1" max="1" width="82.5" style="232" customWidth="1"/>
    <col min="2" max="2" width="11.25" style="232" bestFit="1" customWidth="1"/>
    <col min="3" max="16384" width="11" style="232"/>
  </cols>
  <sheetData>
    <row r="1" spans="1:5" s="234" customFormat="1" ht="21">
      <c r="A1" s="374" t="s">
        <v>695</v>
      </c>
      <c r="B1" s="536"/>
      <c r="C1" s="536"/>
    </row>
    <row r="2" spans="1:5" s="234" customFormat="1">
      <c r="A2" s="645" t="s">
        <v>35</v>
      </c>
      <c r="B2" s="536"/>
      <c r="C2" s="536"/>
    </row>
    <row r="3" spans="1:5" s="234" customFormat="1" ht="13.5" thickBot="1">
      <c r="A3" s="178"/>
      <c r="B3" s="348">
        <v>44196</v>
      </c>
      <c r="C3" s="225">
        <v>43830</v>
      </c>
      <c r="E3" s="695" t="s">
        <v>781</v>
      </c>
    </row>
    <row r="4" spans="1:5">
      <c r="A4" s="536" t="s">
        <v>696</v>
      </c>
      <c r="B4" s="6"/>
      <c r="C4" s="6"/>
    </row>
    <row r="5" spans="1:5">
      <c r="A5" s="536" t="s">
        <v>697</v>
      </c>
      <c r="B5" s="6"/>
      <c r="C5" s="6"/>
    </row>
    <row r="6" spans="1:5">
      <c r="A6" s="536" t="s">
        <v>698</v>
      </c>
      <c r="B6" s="6"/>
      <c r="C6" s="6"/>
    </row>
    <row r="7" spans="1:5">
      <c r="A7" s="536" t="s">
        <v>699</v>
      </c>
      <c r="B7" s="6"/>
      <c r="C7" s="6"/>
    </row>
    <row r="8" spans="1:5">
      <c r="A8" s="536" t="s">
        <v>700</v>
      </c>
      <c r="B8" s="6"/>
      <c r="C8" s="6"/>
    </row>
    <row r="9" spans="1:5">
      <c r="A9" s="536" t="s">
        <v>701</v>
      </c>
      <c r="B9" s="6">
        <v>1633.515044</v>
      </c>
      <c r="C9" s="6">
        <v>1073.8724110000001</v>
      </c>
    </row>
    <row r="10" spans="1:5" s="234" customFormat="1">
      <c r="A10" s="536" t="s">
        <v>702</v>
      </c>
      <c r="B10" s="6">
        <v>-1184.6609799999999</v>
      </c>
      <c r="C10" s="6">
        <v>-838.9359740000001</v>
      </c>
    </row>
    <row r="11" spans="1:5">
      <c r="A11" s="536" t="s">
        <v>703</v>
      </c>
      <c r="B11" s="6" t="s">
        <v>86</v>
      </c>
      <c r="C11" s="6" t="s">
        <v>86</v>
      </c>
    </row>
    <row r="12" spans="1:5">
      <c r="A12" s="536" t="s">
        <v>704</v>
      </c>
      <c r="B12" s="6">
        <v>324.98744599999998</v>
      </c>
      <c r="C12" s="6">
        <v>343.77659899999998</v>
      </c>
    </row>
    <row r="13" spans="1:5" ht="12.75" customHeight="1">
      <c r="A13" s="536" t="s">
        <v>705</v>
      </c>
      <c r="B13" s="6" t="s">
        <v>86</v>
      </c>
      <c r="C13" s="6" t="s">
        <v>86</v>
      </c>
    </row>
    <row r="14" spans="1:5">
      <c r="A14" s="536" t="s">
        <v>706</v>
      </c>
      <c r="B14" s="6" t="s">
        <v>86</v>
      </c>
      <c r="C14" s="6" t="s">
        <v>86</v>
      </c>
    </row>
    <row r="15" spans="1:5" ht="12.75" customHeight="1">
      <c r="A15" s="536" t="s">
        <v>707</v>
      </c>
      <c r="B15" s="6" t="s">
        <v>86</v>
      </c>
      <c r="C15" s="6" t="s">
        <v>86</v>
      </c>
    </row>
    <row r="16" spans="1:5">
      <c r="A16" s="536" t="s">
        <v>708</v>
      </c>
      <c r="B16" s="6" t="s">
        <v>86</v>
      </c>
      <c r="C16" s="6" t="s">
        <v>86</v>
      </c>
    </row>
    <row r="17" spans="1:3">
      <c r="A17" s="536" t="s">
        <v>709</v>
      </c>
      <c r="B17" s="6" t="s">
        <v>86</v>
      </c>
      <c r="C17" s="6" t="s">
        <v>86</v>
      </c>
    </row>
    <row r="18" spans="1:3">
      <c r="A18" s="536" t="s">
        <v>710</v>
      </c>
      <c r="B18" s="6">
        <v>27.424638999999999</v>
      </c>
      <c r="C18" s="6">
        <v>26.622932000000002</v>
      </c>
    </row>
    <row r="19" spans="1:3">
      <c r="A19" s="536" t="s">
        <v>711</v>
      </c>
      <c r="B19" s="6">
        <v>556.50666799999999</v>
      </c>
      <c r="C19" s="6">
        <v>633.32717200000002</v>
      </c>
    </row>
    <row r="20" spans="1:3">
      <c r="A20" s="536" t="s">
        <v>712</v>
      </c>
      <c r="B20" s="6">
        <v>1013.642694</v>
      </c>
      <c r="C20" s="6">
        <v>850.61559599999998</v>
      </c>
    </row>
    <row r="21" spans="1:3">
      <c r="A21" s="536" t="s">
        <v>713</v>
      </c>
      <c r="B21" s="6">
        <v>0</v>
      </c>
      <c r="C21" s="6">
        <v>0</v>
      </c>
    </row>
    <row r="22" spans="1:3">
      <c r="A22" s="536" t="s">
        <v>714</v>
      </c>
      <c r="B22" s="6">
        <v>52278.601965999995</v>
      </c>
      <c r="C22" s="6">
        <v>46069.584608000005</v>
      </c>
    </row>
    <row r="23" spans="1:3">
      <c r="A23" s="536" t="s">
        <v>715</v>
      </c>
      <c r="B23" s="6" t="s">
        <v>86</v>
      </c>
      <c r="C23" s="6" t="s">
        <v>86</v>
      </c>
    </row>
    <row r="24" spans="1:3">
      <c r="A24" s="536" t="s">
        <v>716</v>
      </c>
      <c r="B24" s="6" t="s">
        <v>86</v>
      </c>
      <c r="C24" s="6" t="s">
        <v>86</v>
      </c>
    </row>
    <row r="25" spans="1:3">
      <c r="A25" s="536" t="s">
        <v>717</v>
      </c>
      <c r="B25" s="6" t="s">
        <v>86</v>
      </c>
      <c r="C25" s="6" t="s">
        <v>86</v>
      </c>
    </row>
    <row r="26" spans="1:3">
      <c r="A26" s="536" t="s">
        <v>718</v>
      </c>
      <c r="B26" s="6" t="s">
        <v>86</v>
      </c>
      <c r="C26" s="6" t="s">
        <v>86</v>
      </c>
    </row>
    <row r="27" spans="1:3">
      <c r="A27" s="536" t="s">
        <v>719</v>
      </c>
      <c r="B27" s="6" t="s">
        <v>86</v>
      </c>
      <c r="C27" s="6" t="s">
        <v>86</v>
      </c>
    </row>
    <row r="28" spans="1:3">
      <c r="A28" s="536" t="s">
        <v>720</v>
      </c>
      <c r="B28" s="6" t="s">
        <v>86</v>
      </c>
      <c r="C28" s="6" t="s">
        <v>86</v>
      </c>
    </row>
    <row r="29" spans="1:3">
      <c r="A29" s="536" t="s">
        <v>721</v>
      </c>
      <c r="B29" s="6" t="s">
        <v>86</v>
      </c>
      <c r="C29" s="6" t="s">
        <v>86</v>
      </c>
    </row>
    <row r="30" spans="1:3" ht="12.75" customHeight="1">
      <c r="A30" s="536" t="s">
        <v>722</v>
      </c>
      <c r="B30" s="6">
        <v>-21.957689999999999</v>
      </c>
      <c r="C30" s="6">
        <v>-20.014171999999999</v>
      </c>
    </row>
    <row r="31" spans="1:3">
      <c r="A31" s="536" t="s">
        <v>723</v>
      </c>
      <c r="B31" s="6">
        <v>-21.957689999999999</v>
      </c>
      <c r="C31" s="6">
        <v>-20.014171999999999</v>
      </c>
    </row>
    <row r="32" spans="1:3">
      <c r="A32" s="536" t="s">
        <v>724</v>
      </c>
      <c r="B32" s="6">
        <v>54628.059786999998</v>
      </c>
      <c r="C32" s="6">
        <v>48138.849172000002</v>
      </c>
    </row>
    <row r="33" spans="1:3">
      <c r="A33" s="536" t="s">
        <v>725</v>
      </c>
      <c r="B33" s="6">
        <v>54628.059786999998</v>
      </c>
      <c r="C33" s="6">
        <v>48138.849172000002</v>
      </c>
    </row>
    <row r="34" spans="1:3" ht="12.75" thickBot="1">
      <c r="A34" s="163" t="s">
        <v>726</v>
      </c>
      <c r="B34" s="308"/>
      <c r="C34" s="437"/>
    </row>
    <row r="35" spans="1:3">
      <c r="A35" s="536" t="s">
        <v>727</v>
      </c>
      <c r="B35" s="6">
        <v>4457.493262</v>
      </c>
      <c r="C35" s="6">
        <v>4015.8807999999999</v>
      </c>
    </row>
    <row r="36" spans="1:3">
      <c r="A36" s="536" t="s">
        <v>728</v>
      </c>
      <c r="B36" s="6">
        <v>4457.493262</v>
      </c>
      <c r="C36" s="6">
        <v>4015.8807999999999</v>
      </c>
    </row>
    <row r="37" spans="1:3" ht="12.75" thickBot="1">
      <c r="A37" s="163" t="s">
        <v>729</v>
      </c>
      <c r="B37" s="308"/>
      <c r="C37" s="437"/>
    </row>
    <row r="38" spans="1:3">
      <c r="A38" s="536" t="s">
        <v>729</v>
      </c>
      <c r="B38" s="309">
        <v>8.1597136698249764E-2</v>
      </c>
      <c r="C38" s="288">
        <v>8.3422866750537936E-2</v>
      </c>
    </row>
    <row r="39" spans="1:3">
      <c r="A39" s="536" t="s">
        <v>730</v>
      </c>
      <c r="B39" s="309">
        <v>8.1597136698249764E-2</v>
      </c>
      <c r="C39" s="288">
        <v>8.3422866750537936E-2</v>
      </c>
    </row>
    <row r="40" spans="1:3">
      <c r="A40" s="536"/>
      <c r="B40" s="536"/>
      <c r="C40" s="536"/>
    </row>
    <row r="41" spans="1:3">
      <c r="A41" s="536"/>
      <c r="B41" s="536"/>
      <c r="C41" s="536"/>
    </row>
    <row r="50" spans="2:2">
      <c r="B50" s="387"/>
    </row>
  </sheetData>
  <conditionalFormatting sqref="B7:B8 B18 B29">
    <cfRule type="cellIs" dxfId="8" priority="11" operator="lessThan">
      <formula>0</formula>
    </cfRule>
  </conditionalFormatting>
  <conditionalFormatting sqref="B27">
    <cfRule type="cellIs" dxfId="7" priority="10" operator="lessThan">
      <formula>B25</formula>
    </cfRule>
  </conditionalFormatting>
  <conditionalFormatting sqref="C7:C8 C29">
    <cfRule type="cellIs" dxfId="6" priority="7" operator="lessThan">
      <formula>0</formula>
    </cfRule>
  </conditionalFormatting>
  <conditionalFormatting sqref="C27">
    <cfRule type="cellIs" dxfId="5" priority="6" operator="lessThan">
      <formula>C25</formula>
    </cfRule>
  </conditionalFormatting>
  <conditionalFormatting sqref="B19">
    <cfRule type="cellIs" dxfId="4" priority="5" operator="lessThan">
      <formula>0</formula>
    </cfRule>
  </conditionalFormatting>
  <conditionalFormatting sqref="B20">
    <cfRule type="cellIs" dxfId="3" priority="4" operator="lessThan">
      <formula>0</formula>
    </cfRule>
  </conditionalFormatting>
  <conditionalFormatting sqref="B21">
    <cfRule type="cellIs" dxfId="2" priority="3" operator="lessThan">
      <formula>0</formula>
    </cfRule>
  </conditionalFormatting>
  <conditionalFormatting sqref="B22">
    <cfRule type="cellIs" dxfId="1" priority="2" operator="lessThan">
      <formula>0</formula>
    </cfRule>
  </conditionalFormatting>
  <conditionalFormatting sqref="C21">
    <cfRule type="cellIs" dxfId="0" priority="1" operator="lessThan">
      <formula>0</formula>
    </cfRule>
  </conditionalFormatting>
  <hyperlinks>
    <hyperlink ref="E3" location="Innholdsfortegnelse!A1" display="Til innholdsfortegnelse" xr:uid="{0CA89CF8-9E35-4298-90A6-296388EF53B7}"/>
  </hyperlinks>
  <pageMargins left="0.7" right="0.7" top="0.75" bottom="0.75" header="0.3" footer="0.3"/>
  <pageSetup paperSize="9" scale="66" orientation="portrait" r:id="rId1"/>
  <headerFooter>
    <oddHeader>&amp;R&amp;"Calibri"&amp;12&amp;KFF9100F O R T R O L I G&amp;1#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</sheetPr>
  <dimension ref="A1:N50"/>
  <sheetViews>
    <sheetView showGridLines="0" zoomScaleNormal="100" workbookViewId="0">
      <selection activeCell="J4" sqref="J4"/>
    </sheetView>
  </sheetViews>
  <sheetFormatPr baseColWidth="10" defaultColWidth="11" defaultRowHeight="12.75"/>
  <cols>
    <col min="1" max="1" width="40.875" style="259" customWidth="1"/>
    <col min="2" max="2" width="12.5" style="259" customWidth="1"/>
    <col min="3" max="3" width="11" style="259"/>
    <col min="4" max="13" width="15.375" style="259" customWidth="1"/>
    <col min="14" max="16384" width="11" style="259"/>
  </cols>
  <sheetData>
    <row r="1" spans="1:14" ht="21">
      <c r="A1" s="374" t="s">
        <v>731</v>
      </c>
    </row>
    <row r="2" spans="1:14">
      <c r="A2" s="645" t="s">
        <v>35</v>
      </c>
    </row>
    <row r="3" spans="1:14">
      <c r="A3" s="260" t="s">
        <v>47</v>
      </c>
    </row>
    <row r="4" spans="1:14">
      <c r="J4" s="695" t="s">
        <v>781</v>
      </c>
    </row>
    <row r="5" spans="1:14">
      <c r="A5" s="261" t="s">
        <v>732</v>
      </c>
      <c r="B5" s="262"/>
      <c r="C5" s="262"/>
      <c r="D5" s="263"/>
      <c r="E5" s="263"/>
      <c r="F5" s="264"/>
      <c r="G5" s="264"/>
      <c r="H5" s="264"/>
      <c r="I5" s="264"/>
      <c r="J5" s="264"/>
      <c r="K5" s="264"/>
      <c r="L5" s="264"/>
      <c r="M5" s="264"/>
    </row>
    <row r="6" spans="1:14" ht="24.75" customHeight="1">
      <c r="A6" s="261"/>
      <c r="B6" s="693" t="s">
        <v>733</v>
      </c>
      <c r="C6" s="693"/>
      <c r="D6" s="693" t="s">
        <v>734</v>
      </c>
      <c r="E6" s="693"/>
      <c r="F6" s="694" t="s">
        <v>735</v>
      </c>
      <c r="G6" s="694"/>
      <c r="H6" s="694" t="s">
        <v>736</v>
      </c>
      <c r="I6" s="694"/>
      <c r="J6" s="694"/>
      <c r="K6" s="694"/>
      <c r="L6" s="265"/>
      <c r="M6" s="266"/>
    </row>
    <row r="7" spans="1:14" ht="48.75" thickBot="1">
      <c r="A7" s="267"/>
      <c r="B7" s="268" t="s">
        <v>737</v>
      </c>
      <c r="C7" s="268" t="s">
        <v>738</v>
      </c>
      <c r="D7" s="268" t="s">
        <v>739</v>
      </c>
      <c r="E7" s="268" t="s">
        <v>740</v>
      </c>
      <c r="F7" s="268" t="s">
        <v>741</v>
      </c>
      <c r="G7" s="268" t="s">
        <v>742</v>
      </c>
      <c r="H7" s="268" t="s">
        <v>743</v>
      </c>
      <c r="I7" s="268" t="s">
        <v>744</v>
      </c>
      <c r="J7" s="269" t="s">
        <v>745</v>
      </c>
      <c r="K7" s="270" t="s">
        <v>746</v>
      </c>
      <c r="L7" s="271" t="s">
        <v>747</v>
      </c>
      <c r="M7" s="272" t="s">
        <v>748</v>
      </c>
    </row>
    <row r="8" spans="1:14" s="275" customFormat="1">
      <c r="A8" s="273" t="s">
        <v>749</v>
      </c>
      <c r="B8" s="535">
        <v>6884.065415</v>
      </c>
      <c r="C8" s="535">
        <v>44877.862080999999</v>
      </c>
      <c r="D8" s="311">
        <v>0</v>
      </c>
      <c r="E8" s="311">
        <v>0</v>
      </c>
      <c r="F8" s="311">
        <v>0</v>
      </c>
      <c r="G8" s="311">
        <v>0</v>
      </c>
      <c r="H8" s="535">
        <v>1256.764725</v>
      </c>
      <c r="I8" s="311">
        <v>0</v>
      </c>
      <c r="J8" s="311">
        <v>0</v>
      </c>
      <c r="K8" s="311">
        <v>1256.764725</v>
      </c>
      <c r="L8" s="312"/>
      <c r="M8" s="531">
        <v>0.01</v>
      </c>
      <c r="N8" s="274"/>
    </row>
    <row r="9" spans="1:14" s="278" customFormat="1">
      <c r="A9" s="276" t="s">
        <v>746</v>
      </c>
      <c r="B9" s="313">
        <v>6884.065415</v>
      </c>
      <c r="C9" s="313">
        <v>44877.862080999999</v>
      </c>
      <c r="D9" s="313">
        <v>0</v>
      </c>
      <c r="E9" s="313">
        <v>0</v>
      </c>
      <c r="F9" s="313">
        <v>0</v>
      </c>
      <c r="G9" s="313">
        <v>0</v>
      </c>
      <c r="H9" s="313">
        <v>1256.764725</v>
      </c>
      <c r="I9" s="313">
        <v>0</v>
      </c>
      <c r="J9" s="313">
        <v>0</v>
      </c>
      <c r="K9" s="313">
        <v>1256.764725</v>
      </c>
      <c r="L9" s="314"/>
      <c r="M9" s="438">
        <v>0.01</v>
      </c>
      <c r="N9" s="277"/>
    </row>
    <row r="10" spans="1:14">
      <c r="A10" s="279"/>
      <c r="B10" s="280"/>
      <c r="C10" s="280"/>
      <c r="D10" s="264"/>
      <c r="E10" s="264"/>
      <c r="F10" s="264"/>
      <c r="G10" s="264"/>
      <c r="H10" s="264"/>
      <c r="I10" s="264"/>
      <c r="J10" s="264"/>
      <c r="K10" s="264"/>
      <c r="L10" s="264"/>
      <c r="M10" s="264"/>
    </row>
    <row r="11" spans="1:14">
      <c r="A11" s="532" t="s">
        <v>750</v>
      </c>
      <c r="B11" s="280"/>
      <c r="C11" s="280"/>
      <c r="D11" s="264"/>
      <c r="E11" s="264"/>
      <c r="F11" s="264"/>
      <c r="G11" s="264"/>
      <c r="H11" s="264"/>
      <c r="I11" s="264"/>
      <c r="J11" s="264"/>
      <c r="K11" s="264"/>
      <c r="L11" s="264"/>
      <c r="M11" s="264"/>
    </row>
    <row r="12" spans="1:14">
      <c r="A12" s="279"/>
      <c r="B12" s="280"/>
      <c r="C12" s="280"/>
      <c r="D12" s="264"/>
      <c r="E12" s="264"/>
      <c r="F12" s="264"/>
      <c r="G12" s="264"/>
      <c r="H12" s="264"/>
      <c r="I12" s="264"/>
      <c r="J12" s="264"/>
      <c r="K12" s="264"/>
      <c r="L12" s="264"/>
      <c r="M12" s="264"/>
    </row>
    <row r="13" spans="1:14">
      <c r="A13" s="279"/>
      <c r="B13" s="280"/>
      <c r="C13" s="280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4">
      <c r="A14" s="283" t="s">
        <v>751</v>
      </c>
      <c r="B14" s="280"/>
      <c r="C14" s="280"/>
      <c r="D14" s="264"/>
      <c r="E14" s="264"/>
      <c r="F14" s="264"/>
      <c r="G14" s="264"/>
      <c r="H14" s="264"/>
      <c r="I14" s="264"/>
      <c r="J14" s="264"/>
      <c r="K14" s="264"/>
      <c r="L14" s="264"/>
      <c r="M14" s="264"/>
    </row>
    <row r="15" spans="1:14" ht="13.5" thickBot="1">
      <c r="A15" s="281"/>
      <c r="B15" s="267"/>
      <c r="C15" s="267"/>
      <c r="E15" s="264"/>
      <c r="F15" s="264"/>
      <c r="G15" s="264"/>
      <c r="H15" s="264"/>
      <c r="I15" s="264"/>
      <c r="J15" s="264"/>
      <c r="K15" s="264"/>
      <c r="L15" s="264"/>
      <c r="M15" s="264"/>
    </row>
    <row r="16" spans="1:14">
      <c r="A16" s="279" t="s">
        <v>752</v>
      </c>
      <c r="B16" s="280"/>
      <c r="C16" s="310">
        <v>18508.537850000001</v>
      </c>
      <c r="D16" s="282"/>
      <c r="E16" s="264"/>
      <c r="F16" s="264"/>
      <c r="G16" s="264"/>
      <c r="H16" s="264"/>
      <c r="I16" s="264"/>
      <c r="J16" s="264"/>
      <c r="K16" s="264"/>
      <c r="L16" s="264"/>
      <c r="M16" s="264"/>
    </row>
    <row r="17" spans="1:13">
      <c r="A17" s="279" t="s">
        <v>753</v>
      </c>
      <c r="B17" s="280"/>
      <c r="C17" s="530">
        <v>0.01</v>
      </c>
      <c r="D17" s="257"/>
      <c r="E17" s="264"/>
      <c r="F17" s="264"/>
      <c r="G17" s="264"/>
      <c r="H17" s="264"/>
      <c r="I17" s="264"/>
      <c r="J17" s="264"/>
      <c r="K17" s="264"/>
      <c r="L17" s="264"/>
      <c r="M17" s="264"/>
    </row>
    <row r="18" spans="1:13">
      <c r="A18" s="279" t="s">
        <v>754</v>
      </c>
      <c r="B18" s="280"/>
      <c r="C18" s="658">
        <v>185.08537850000002</v>
      </c>
      <c r="D18" s="258"/>
      <c r="E18" s="264"/>
      <c r="F18" s="264"/>
      <c r="G18" s="264"/>
      <c r="H18" s="264"/>
      <c r="I18" s="264"/>
      <c r="J18" s="264"/>
      <c r="K18" s="264"/>
      <c r="L18" s="264"/>
      <c r="M18" s="264"/>
    </row>
    <row r="50" spans="2:2">
      <c r="B50" s="386"/>
    </row>
  </sheetData>
  <mergeCells count="4">
    <mergeCell ref="B6:C6"/>
    <mergeCell ref="D6:E6"/>
    <mergeCell ref="F6:G6"/>
    <mergeCell ref="H6:K6"/>
  </mergeCells>
  <hyperlinks>
    <hyperlink ref="J4" location="Innholdsfortegnelse!A1" display="Til innholdsfortegnelse" xr:uid="{F4497453-8B1F-48B1-ACBE-CD430126C540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4F82-A2CA-4609-BF12-F1E1D2ACA806}">
  <sheetPr>
    <tabColor theme="0" tint="-0.249977111117893"/>
  </sheetPr>
  <dimension ref="A1:L9"/>
  <sheetViews>
    <sheetView showGridLines="0" zoomScaleNormal="100" workbookViewId="0">
      <selection activeCell="F3" sqref="F3"/>
    </sheetView>
  </sheetViews>
  <sheetFormatPr baseColWidth="10" defaultColWidth="11" defaultRowHeight="12.75"/>
  <cols>
    <col min="1" max="1" width="50" style="259" customWidth="1"/>
    <col min="2" max="16384" width="11" style="259"/>
  </cols>
  <sheetData>
    <row r="1" spans="1:12" ht="21">
      <c r="A1" s="351" t="s">
        <v>34</v>
      </c>
    </row>
    <row r="2" spans="1:12">
      <c r="A2" s="381" t="s">
        <v>778</v>
      </c>
    </row>
    <row r="3" spans="1:12" ht="24.75" thickBot="1">
      <c r="A3" s="376" t="s">
        <v>34</v>
      </c>
      <c r="B3" s="377" t="s">
        <v>755</v>
      </c>
      <c r="C3" s="377" t="s">
        <v>756</v>
      </c>
      <c r="D3" s="378" t="s">
        <v>757</v>
      </c>
      <c r="F3" s="695" t="s">
        <v>781</v>
      </c>
    </row>
    <row r="4" spans="1:12">
      <c r="A4" s="379" t="s">
        <v>758</v>
      </c>
      <c r="B4" s="380">
        <v>5</v>
      </c>
      <c r="C4" s="380">
        <v>12342</v>
      </c>
      <c r="D4" s="380">
        <v>695</v>
      </c>
    </row>
    <row r="5" spans="1:12" ht="24">
      <c r="A5" s="381" t="s">
        <v>759</v>
      </c>
      <c r="B5" s="380">
        <v>5</v>
      </c>
      <c r="C5" s="380">
        <v>7170</v>
      </c>
      <c r="D5" s="380">
        <v>6</v>
      </c>
    </row>
    <row r="6" spans="1:12">
      <c r="A6" s="382" t="s">
        <v>760</v>
      </c>
      <c r="B6" s="599">
        <v>8</v>
      </c>
      <c r="C6" s="599">
        <v>2261</v>
      </c>
      <c r="D6" s="599">
        <v>0</v>
      </c>
      <c r="L6" s="660"/>
    </row>
    <row r="7" spans="1:12">
      <c r="A7" s="383" t="s">
        <v>51</v>
      </c>
      <c r="B7" s="384">
        <v>18</v>
      </c>
      <c r="C7" s="384">
        <v>21773</v>
      </c>
      <c r="D7" s="384">
        <v>701</v>
      </c>
    </row>
    <row r="9" spans="1:12">
      <c r="A9" s="659" t="s">
        <v>761</v>
      </c>
    </row>
  </sheetData>
  <hyperlinks>
    <hyperlink ref="F3" location="Innholdsfortegnelse!A1" display="Til innholdsfortegnelse" xr:uid="{AB9001B7-0C50-468B-BF28-229056D9925D}"/>
  </hyperlinks>
  <pageMargins left="0.7" right="0.7" top="0.75" bottom="0.75" header="0.3" footer="0.3"/>
  <pageSetup paperSize="9" orientation="portrait" verticalDpi="0" r:id="rId1"/>
  <headerFooter>
    <oddHeader>&amp;R&amp;"Calibri"&amp;12&amp;KFF9100F O R T R O L I G&amp;1#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2">
    <tabColor theme="0" tint="-0.249977111117893"/>
    <pageSetUpPr fitToPage="1"/>
  </sheetPr>
  <dimension ref="A1:O140"/>
  <sheetViews>
    <sheetView showGridLines="0" zoomScaleNormal="100" workbookViewId="0">
      <selection activeCell="J4" sqref="J4"/>
    </sheetView>
  </sheetViews>
  <sheetFormatPr baseColWidth="10" defaultColWidth="11" defaultRowHeight="12"/>
  <cols>
    <col min="1" max="1" width="52.625" style="136" customWidth="1"/>
    <col min="2" max="2" width="11.875" style="136" hidden="1" customWidth="1"/>
    <col min="3" max="3" width="8.625" style="136" hidden="1" customWidth="1"/>
    <col min="4" max="5" width="11.75" style="5" hidden="1" customWidth="1"/>
    <col min="6" max="7" width="11" style="5"/>
    <col min="8" max="8" width="9.875" style="5" bestFit="1" customWidth="1"/>
    <col min="9" max="9" width="19.75" style="5" bestFit="1" customWidth="1"/>
    <col min="10" max="16384" width="11" style="5"/>
  </cols>
  <sheetData>
    <row r="1" spans="1:10" ht="21">
      <c r="A1" s="374" t="s">
        <v>59</v>
      </c>
      <c r="D1" s="136"/>
      <c r="E1" s="136"/>
      <c r="F1" s="136"/>
      <c r="G1" s="136"/>
      <c r="H1" s="136"/>
    </row>
    <row r="2" spans="1:10" s="136" customFormat="1">
      <c r="A2" s="536" t="s">
        <v>60</v>
      </c>
    </row>
    <row r="3" spans="1:10" s="136" customFormat="1">
      <c r="A3" s="536"/>
    </row>
    <row r="4" spans="1:10" s="136" customFormat="1" ht="12.75">
      <c r="A4" s="536" t="s">
        <v>61</v>
      </c>
      <c r="B4" s="440"/>
      <c r="C4" s="440"/>
      <c r="D4" s="441"/>
      <c r="E4" s="440"/>
      <c r="F4" s="440"/>
      <c r="G4" s="440"/>
      <c r="J4" s="695"/>
    </row>
    <row r="5" spans="1:10" s="136" customFormat="1" ht="12.75">
      <c r="A5" s="536" t="s">
        <v>62</v>
      </c>
      <c r="B5" s="440"/>
      <c r="C5" s="440"/>
      <c r="D5" s="441"/>
      <c r="E5" s="440"/>
      <c r="F5" s="440"/>
      <c r="G5" s="440"/>
    </row>
    <row r="6" spans="1:10" s="136" customFormat="1" ht="12.75">
      <c r="A6" s="536" t="s">
        <v>63</v>
      </c>
      <c r="B6" s="440"/>
      <c r="C6" s="440"/>
      <c r="D6" s="441"/>
      <c r="E6" s="440"/>
      <c r="F6" s="440"/>
      <c r="G6" s="440"/>
    </row>
    <row r="7" spans="1:10">
      <c r="A7" s="536" t="s">
        <v>64</v>
      </c>
      <c r="B7" s="442"/>
      <c r="C7" s="443"/>
      <c r="D7" s="444"/>
      <c r="E7" s="443"/>
      <c r="F7" s="442"/>
      <c r="G7" s="442"/>
      <c r="H7" s="136"/>
    </row>
    <row r="8" spans="1:10" s="136" customFormat="1" ht="12.75">
      <c r="A8" s="439"/>
      <c r="B8" s="442"/>
      <c r="C8" s="443"/>
      <c r="D8" s="444"/>
      <c r="E8" s="443"/>
      <c r="F8" s="442"/>
      <c r="G8" s="442"/>
    </row>
    <row r="9" spans="1:10">
      <c r="D9" s="136"/>
      <c r="E9" s="136"/>
      <c r="F9" s="136"/>
      <c r="G9" s="136"/>
      <c r="H9" s="136"/>
    </row>
    <row r="10" spans="1:10">
      <c r="A10" s="447"/>
      <c r="B10" s="447"/>
      <c r="C10" s="447"/>
      <c r="D10" s="447"/>
      <c r="E10" s="448"/>
      <c r="F10" s="665" t="s">
        <v>47</v>
      </c>
      <c r="G10" s="665"/>
      <c r="H10" s="136"/>
    </row>
    <row r="11" spans="1:10" ht="12.75">
      <c r="A11" s="48" t="s">
        <v>302</v>
      </c>
      <c r="B11" s="49"/>
      <c r="C11" s="49"/>
      <c r="D11" s="50"/>
      <c r="E11" s="50"/>
      <c r="F11" s="478">
        <v>44196</v>
      </c>
      <c r="G11" s="478">
        <v>43830</v>
      </c>
      <c r="H11" s="136"/>
      <c r="J11" s="695" t="s">
        <v>781</v>
      </c>
    </row>
    <row r="12" spans="1:10">
      <c r="A12" s="536"/>
      <c r="B12" s="536"/>
      <c r="C12" s="536"/>
      <c r="D12" s="536"/>
      <c r="E12" s="449"/>
      <c r="F12" s="6"/>
      <c r="G12" s="6"/>
      <c r="H12" s="136"/>
    </row>
    <row r="13" spans="1:10">
      <c r="A13" s="536" t="s">
        <v>65</v>
      </c>
      <c r="B13" s="536"/>
      <c r="C13" s="536"/>
      <c r="D13" s="536"/>
      <c r="E13" s="6"/>
      <c r="F13" s="450">
        <v>706</v>
      </c>
      <c r="G13" s="450">
        <v>706</v>
      </c>
      <c r="H13" s="136"/>
    </row>
    <row r="14" spans="1:10" s="136" customFormat="1">
      <c r="A14" s="536" t="s">
        <v>66</v>
      </c>
      <c r="B14" s="536"/>
      <c r="C14" s="536"/>
      <c r="D14" s="536"/>
      <c r="E14" s="6"/>
      <c r="F14" s="450">
        <v>415</v>
      </c>
      <c r="G14" s="450">
        <v>415</v>
      </c>
    </row>
    <row r="15" spans="1:10" ht="14.25">
      <c r="A15" s="536" t="s">
        <v>67</v>
      </c>
      <c r="B15" s="536"/>
      <c r="C15" s="536"/>
      <c r="D15" s="536"/>
      <c r="E15" s="6"/>
      <c r="F15" s="450">
        <v>0</v>
      </c>
      <c r="G15" s="450">
        <v>105</v>
      </c>
      <c r="H15" s="136"/>
    </row>
    <row r="16" spans="1:10" s="136" customFormat="1">
      <c r="A16" s="536" t="s">
        <v>68</v>
      </c>
      <c r="B16" s="536"/>
      <c r="C16" s="536"/>
      <c r="D16" s="536"/>
      <c r="E16" s="6"/>
      <c r="F16" s="450">
        <v>0</v>
      </c>
      <c r="G16" s="450">
        <v>0</v>
      </c>
    </row>
    <row r="17" spans="1:8">
      <c r="A17" s="536" t="s">
        <v>69</v>
      </c>
      <c r="B17" s="536"/>
      <c r="C17" s="536"/>
      <c r="D17" s="536"/>
      <c r="E17" s="6"/>
      <c r="F17" s="6">
        <v>3176</v>
      </c>
      <c r="G17" s="6">
        <v>2818</v>
      </c>
      <c r="H17" s="136"/>
    </row>
    <row r="18" spans="1:8">
      <c r="A18" s="48" t="s">
        <v>70</v>
      </c>
      <c r="B18" s="49"/>
      <c r="C18" s="49"/>
      <c r="D18" s="50"/>
      <c r="E18" s="50"/>
      <c r="F18" s="458">
        <v>4297</v>
      </c>
      <c r="G18" s="458">
        <v>4044</v>
      </c>
      <c r="H18" s="136"/>
    </row>
    <row r="19" spans="1:8">
      <c r="A19" s="536"/>
      <c r="B19" s="536"/>
      <c r="C19" s="536"/>
      <c r="D19" s="536"/>
      <c r="E19" s="6"/>
      <c r="F19" s="6"/>
      <c r="G19" s="6"/>
      <c r="H19" s="136"/>
    </row>
    <row r="20" spans="1:8">
      <c r="A20" s="390" t="s">
        <v>71</v>
      </c>
      <c r="B20" s="390"/>
      <c r="C20" s="390"/>
      <c r="D20" s="536"/>
      <c r="E20" s="6"/>
      <c r="F20" s="6"/>
      <c r="G20" s="6"/>
      <c r="H20" s="136"/>
    </row>
    <row r="21" spans="1:8" s="136" customFormat="1">
      <c r="A21" s="536" t="s">
        <v>72</v>
      </c>
      <c r="B21" s="536"/>
      <c r="C21" s="536"/>
      <c r="D21" s="536"/>
      <c r="E21" s="6"/>
      <c r="F21" s="450">
        <v>-18</v>
      </c>
      <c r="G21" s="450">
        <v>-24</v>
      </c>
    </row>
    <row r="22" spans="1:8">
      <c r="A22" s="536" t="s">
        <v>73</v>
      </c>
      <c r="B22" s="536"/>
      <c r="C22" s="536"/>
      <c r="D22" s="536"/>
      <c r="E22" s="6"/>
      <c r="F22" s="450">
        <v>0</v>
      </c>
      <c r="G22" s="450">
        <v>-105</v>
      </c>
      <c r="H22" s="136"/>
    </row>
    <row r="23" spans="1:8" s="136" customFormat="1">
      <c r="A23" s="451" t="s">
        <v>74</v>
      </c>
      <c r="B23" s="451"/>
      <c r="C23" s="451"/>
      <c r="D23" s="536"/>
      <c r="E23" s="6"/>
      <c r="F23" s="450">
        <v>-4</v>
      </c>
      <c r="G23" s="450">
        <v>-4</v>
      </c>
    </row>
    <row r="24" spans="1:8" s="136" customFormat="1">
      <c r="A24" s="536" t="s">
        <v>75</v>
      </c>
      <c r="B24" s="536"/>
      <c r="C24" s="536"/>
      <c r="D24" s="536"/>
      <c r="E24" s="6"/>
      <c r="F24" s="450">
        <v>-84</v>
      </c>
      <c r="G24" s="450">
        <v>-135</v>
      </c>
    </row>
    <row r="25" spans="1:8">
      <c r="A25" s="536" t="s">
        <v>76</v>
      </c>
      <c r="B25" s="536"/>
      <c r="C25" s="536"/>
      <c r="D25" s="536"/>
      <c r="E25" s="6"/>
      <c r="F25" s="450">
        <v>0</v>
      </c>
      <c r="G25" s="450">
        <v>0</v>
      </c>
      <c r="H25" s="136"/>
    </row>
    <row r="26" spans="1:8">
      <c r="A26" s="536" t="s">
        <v>77</v>
      </c>
      <c r="B26" s="536"/>
      <c r="C26" s="536"/>
      <c r="D26" s="536"/>
      <c r="E26" s="6"/>
      <c r="F26" s="450">
        <v>-21</v>
      </c>
      <c r="G26" s="450">
        <v>-20</v>
      </c>
      <c r="H26" s="136"/>
    </row>
    <row r="27" spans="1:8">
      <c r="A27" s="48" t="s">
        <v>78</v>
      </c>
      <c r="B27" s="49"/>
      <c r="C27" s="49"/>
      <c r="D27" s="50"/>
      <c r="E27" s="50"/>
      <c r="F27" s="458">
        <v>4170</v>
      </c>
      <c r="G27" s="458">
        <v>3756</v>
      </c>
      <c r="H27" s="136"/>
    </row>
    <row r="28" spans="1:8" s="136" customFormat="1">
      <c r="A28" s="451" t="s">
        <v>79</v>
      </c>
      <c r="B28" s="451"/>
      <c r="C28" s="451"/>
      <c r="D28" s="536"/>
      <c r="E28" s="6"/>
      <c r="F28" s="450">
        <v>288</v>
      </c>
      <c r="G28" s="450">
        <v>305</v>
      </c>
    </row>
    <row r="29" spans="1:8">
      <c r="A29" s="48" t="s">
        <v>80</v>
      </c>
      <c r="B29" s="49"/>
      <c r="C29" s="49"/>
      <c r="D29" s="50"/>
      <c r="E29" s="50"/>
      <c r="F29" s="458">
        <v>4458</v>
      </c>
      <c r="G29" s="458">
        <v>4061</v>
      </c>
      <c r="H29" s="136"/>
    </row>
    <row r="30" spans="1:8" s="136" customFormat="1">
      <c r="A30" s="536"/>
      <c r="B30" s="536"/>
      <c r="C30" s="536"/>
      <c r="D30" s="536"/>
      <c r="E30" s="6"/>
      <c r="F30" s="6"/>
      <c r="G30" s="6"/>
    </row>
    <row r="31" spans="1:8">
      <c r="A31" s="452" t="s">
        <v>81</v>
      </c>
      <c r="B31" s="452"/>
      <c r="C31" s="452"/>
      <c r="D31" s="536"/>
      <c r="E31" s="6"/>
      <c r="F31" s="6"/>
      <c r="G31" s="6"/>
      <c r="H31" s="136"/>
    </row>
    <row r="32" spans="1:8">
      <c r="A32" s="451" t="s">
        <v>82</v>
      </c>
      <c r="B32" s="451"/>
      <c r="C32" s="451"/>
      <c r="D32" s="536"/>
      <c r="E32" s="6"/>
      <c r="F32" s="450">
        <v>0</v>
      </c>
      <c r="G32" s="450">
        <v>0</v>
      </c>
      <c r="H32" s="136"/>
    </row>
    <row r="33" spans="1:9">
      <c r="A33" s="451" t="s">
        <v>83</v>
      </c>
      <c r="B33" s="451"/>
      <c r="C33" s="451"/>
      <c r="D33" s="536"/>
      <c r="E33" s="6"/>
      <c r="F33" s="536">
        <v>0</v>
      </c>
      <c r="G33" s="536">
        <v>0</v>
      </c>
      <c r="H33" s="136"/>
      <c r="I33" s="136"/>
    </row>
    <row r="34" spans="1:9">
      <c r="A34" s="451" t="s">
        <v>84</v>
      </c>
      <c r="B34" s="451"/>
      <c r="C34" s="451"/>
      <c r="D34" s="536"/>
      <c r="E34" s="6"/>
      <c r="F34" s="450">
        <v>400</v>
      </c>
      <c r="G34" s="450">
        <v>397</v>
      </c>
      <c r="H34" s="136"/>
      <c r="I34" s="136"/>
    </row>
    <row r="35" spans="1:9">
      <c r="A35" s="48" t="s">
        <v>85</v>
      </c>
      <c r="B35" s="49"/>
      <c r="C35" s="49"/>
      <c r="D35" s="50"/>
      <c r="E35" s="50"/>
      <c r="F35" s="458">
        <v>400</v>
      </c>
      <c r="G35" s="458">
        <v>397</v>
      </c>
      <c r="H35" s="136"/>
      <c r="I35" s="136"/>
    </row>
    <row r="36" spans="1:9">
      <c r="A36" s="451" t="s">
        <v>86</v>
      </c>
      <c r="B36" s="451"/>
      <c r="C36" s="451"/>
      <c r="D36" s="536"/>
      <c r="E36" s="6"/>
      <c r="F36" s="450"/>
      <c r="G36" s="450"/>
      <c r="H36" s="136"/>
      <c r="I36" s="136"/>
    </row>
    <row r="37" spans="1:9" s="136" customFormat="1">
      <c r="A37" s="48" t="s">
        <v>87</v>
      </c>
      <c r="B37" s="49"/>
      <c r="C37" s="49"/>
      <c r="D37" s="50"/>
      <c r="E37" s="50"/>
      <c r="F37" s="458">
        <v>4858</v>
      </c>
      <c r="G37" s="458">
        <v>4458</v>
      </c>
    </row>
    <row r="38" spans="1:9">
      <c r="A38" s="536"/>
      <c r="B38" s="536"/>
      <c r="C38" s="536"/>
      <c r="D38" s="536"/>
      <c r="E38" s="6"/>
      <c r="F38" s="6"/>
      <c r="G38" s="6"/>
      <c r="H38" s="136"/>
      <c r="I38" s="136"/>
    </row>
    <row r="39" spans="1:9">
      <c r="A39" s="452" t="s">
        <v>88</v>
      </c>
      <c r="B39" s="452"/>
      <c r="C39" s="452"/>
      <c r="D39" s="536"/>
      <c r="E39" s="6"/>
      <c r="F39" s="6"/>
      <c r="G39" s="6"/>
      <c r="H39" s="136"/>
      <c r="I39" s="136"/>
    </row>
    <row r="40" spans="1:9" s="136" customFormat="1">
      <c r="A40" s="451" t="s">
        <v>89</v>
      </c>
      <c r="B40" s="451"/>
      <c r="C40" s="451"/>
      <c r="D40" s="536"/>
      <c r="E40" s="6"/>
      <c r="F40" s="6">
        <v>535</v>
      </c>
      <c r="G40" s="6">
        <v>544</v>
      </c>
    </row>
    <row r="41" spans="1:9" s="136" customFormat="1">
      <c r="A41" s="451" t="s">
        <v>90</v>
      </c>
      <c r="B41" s="451"/>
      <c r="C41" s="451"/>
      <c r="D41" s="536"/>
      <c r="E41" s="6"/>
      <c r="F41" s="6">
        <v>26</v>
      </c>
      <c r="G41" s="6">
        <v>26</v>
      </c>
    </row>
    <row r="42" spans="1:9" s="136" customFormat="1">
      <c r="A42" s="451" t="s">
        <v>91</v>
      </c>
      <c r="B42" s="451"/>
      <c r="C42" s="451"/>
      <c r="D42" s="536"/>
      <c r="E42" s="6"/>
      <c r="F42" s="6">
        <v>9</v>
      </c>
      <c r="G42" s="6">
        <v>9</v>
      </c>
    </row>
    <row r="43" spans="1:9" s="136" customFormat="1">
      <c r="A43" s="451" t="s">
        <v>92</v>
      </c>
      <c r="B43" s="451"/>
      <c r="C43" s="451"/>
      <c r="D43" s="536"/>
      <c r="E43" s="6"/>
      <c r="F43" s="6">
        <v>552</v>
      </c>
      <c r="G43" s="6">
        <v>505</v>
      </c>
    </row>
    <row r="44" spans="1:9" s="136" customFormat="1">
      <c r="A44" s="451" t="s">
        <v>93</v>
      </c>
      <c r="B44" s="451"/>
      <c r="C44" s="451"/>
      <c r="D44" s="536"/>
      <c r="E44" s="6"/>
      <c r="F44" s="6">
        <v>1</v>
      </c>
      <c r="G44" s="6">
        <v>1</v>
      </c>
    </row>
    <row r="45" spans="1:9" s="136" customFormat="1">
      <c r="A45" s="451" t="s">
        <v>94</v>
      </c>
      <c r="B45" s="451"/>
      <c r="C45" s="451"/>
      <c r="D45" s="536"/>
      <c r="E45" s="6"/>
      <c r="F45" s="6">
        <v>2</v>
      </c>
      <c r="G45" s="6">
        <v>2</v>
      </c>
    </row>
    <row r="46" spans="1:9" s="136" customFormat="1">
      <c r="A46" s="48" t="s">
        <v>95</v>
      </c>
      <c r="B46" s="49"/>
      <c r="C46" s="49"/>
      <c r="D46" s="50"/>
      <c r="E46" s="50"/>
      <c r="F46" s="458">
        <v>1125</v>
      </c>
      <c r="G46" s="458">
        <v>1087</v>
      </c>
    </row>
    <row r="47" spans="1:9" s="136" customFormat="1">
      <c r="A47" s="536"/>
      <c r="B47" s="536"/>
      <c r="C47" s="536"/>
      <c r="D47" s="536"/>
      <c r="E47" s="6"/>
      <c r="F47" s="6"/>
      <c r="G47" s="6"/>
    </row>
    <row r="48" spans="1:9">
      <c r="A48" s="451" t="s">
        <v>96</v>
      </c>
      <c r="B48" s="451"/>
      <c r="C48" s="451"/>
      <c r="D48" s="536"/>
      <c r="E48" s="6"/>
      <c r="F48" s="6">
        <v>121</v>
      </c>
      <c r="G48" s="6">
        <v>113</v>
      </c>
      <c r="H48" s="136"/>
      <c r="I48" s="136"/>
    </row>
    <row r="49" spans="1:15">
      <c r="A49" s="451" t="s">
        <v>97</v>
      </c>
      <c r="B49" s="451"/>
      <c r="C49" s="451"/>
      <c r="D49" s="536"/>
      <c r="E49" s="6"/>
      <c r="F49" s="450">
        <v>203</v>
      </c>
      <c r="G49" s="450">
        <v>176</v>
      </c>
      <c r="H49" s="136"/>
      <c r="I49" s="136"/>
      <c r="J49" s="136"/>
      <c r="K49" s="136"/>
      <c r="L49" s="136"/>
      <c r="M49" s="136"/>
      <c r="N49" s="136"/>
      <c r="O49" s="136"/>
    </row>
    <row r="50" spans="1:15" s="8" customFormat="1">
      <c r="A50" s="451" t="s">
        <v>98</v>
      </c>
      <c r="B50" s="451"/>
      <c r="C50" s="451"/>
      <c r="D50" s="536"/>
      <c r="E50" s="6"/>
      <c r="F50" s="450">
        <v>31</v>
      </c>
      <c r="G50" s="450">
        <v>24</v>
      </c>
      <c r="I50" s="136"/>
      <c r="J50" s="136"/>
      <c r="K50" s="136"/>
      <c r="L50" s="136"/>
      <c r="M50" s="136"/>
      <c r="N50" s="136"/>
      <c r="O50" s="136"/>
    </row>
    <row r="51" spans="1:15" s="8" customFormat="1">
      <c r="A51" s="48" t="s">
        <v>99</v>
      </c>
      <c r="B51" s="49"/>
      <c r="C51" s="49"/>
      <c r="D51" s="50"/>
      <c r="E51" s="50"/>
      <c r="F51" s="458">
        <v>1480</v>
      </c>
      <c r="G51" s="458">
        <v>1400</v>
      </c>
      <c r="I51" s="136"/>
      <c r="J51" s="136"/>
      <c r="K51" s="136"/>
      <c r="L51" s="136"/>
      <c r="M51" s="136"/>
      <c r="N51" s="136"/>
      <c r="O51" s="136"/>
    </row>
    <row r="52" spans="1:15" s="8" customFormat="1">
      <c r="A52" s="451" t="s">
        <v>86</v>
      </c>
      <c r="B52" s="451"/>
      <c r="C52" s="451"/>
      <c r="D52" s="536"/>
      <c r="E52" s="6"/>
      <c r="F52" s="450"/>
      <c r="G52" s="450"/>
      <c r="I52" s="136"/>
      <c r="J52" s="136"/>
      <c r="K52" s="136"/>
      <c r="L52" s="136"/>
      <c r="M52" s="136"/>
      <c r="N52" s="136"/>
      <c r="O52" s="136"/>
    </row>
    <row r="53" spans="1:15">
      <c r="A53" s="48" t="s">
        <v>100</v>
      </c>
      <c r="B53" s="49"/>
      <c r="C53" s="49"/>
      <c r="D53" s="50"/>
      <c r="E53" s="50"/>
      <c r="F53" s="458">
        <v>18508</v>
      </c>
      <c r="G53" s="458">
        <v>17492</v>
      </c>
      <c r="H53" s="136"/>
      <c r="I53" s="136"/>
      <c r="J53" s="136"/>
      <c r="K53" s="136"/>
      <c r="L53" s="136"/>
      <c r="M53" s="136"/>
      <c r="N53" s="136"/>
      <c r="O53" s="136"/>
    </row>
    <row r="54" spans="1:15">
      <c r="A54" s="452"/>
      <c r="B54" s="452"/>
      <c r="C54" s="452"/>
      <c r="D54" s="536"/>
      <c r="E54" s="6"/>
      <c r="F54" s="6"/>
      <c r="G54" s="6"/>
      <c r="H54" s="136"/>
      <c r="I54" s="136"/>
      <c r="J54" s="136"/>
      <c r="K54" s="136"/>
      <c r="L54" s="136"/>
      <c r="M54" s="136"/>
      <c r="N54" s="136"/>
      <c r="O54" s="136"/>
    </row>
    <row r="55" spans="1:15">
      <c r="A55" s="452" t="s">
        <v>101</v>
      </c>
      <c r="B55" s="452"/>
      <c r="C55" s="452"/>
      <c r="D55" s="536"/>
      <c r="E55" s="6"/>
      <c r="F55" s="6"/>
      <c r="G55" s="6"/>
      <c r="H55" s="136"/>
      <c r="I55" s="136"/>
      <c r="J55" s="136"/>
      <c r="K55" s="136"/>
      <c r="L55" s="136"/>
      <c r="M55" s="136"/>
      <c r="N55" s="136"/>
      <c r="O55" s="136"/>
    </row>
    <row r="56" spans="1:15">
      <c r="A56" s="451" t="s">
        <v>102</v>
      </c>
      <c r="B56" s="451"/>
      <c r="C56" s="451"/>
      <c r="D56" s="536"/>
      <c r="E56" s="6"/>
      <c r="F56" s="6">
        <v>463</v>
      </c>
      <c r="G56" s="6">
        <v>437</v>
      </c>
      <c r="H56" s="136"/>
      <c r="I56" s="136"/>
      <c r="J56" s="136"/>
      <c r="K56" s="136"/>
      <c r="L56" s="136"/>
      <c r="M56" s="136"/>
      <c r="N56" s="136"/>
      <c r="O56" s="136"/>
    </row>
    <row r="57" spans="1:15">
      <c r="A57" s="451" t="s">
        <v>103</v>
      </c>
      <c r="B57" s="451"/>
      <c r="C57" s="451"/>
      <c r="D57" s="536"/>
      <c r="E57" s="6"/>
      <c r="F57" s="6">
        <v>185</v>
      </c>
      <c r="G57" s="6">
        <v>437</v>
      </c>
      <c r="H57" s="136"/>
      <c r="I57" s="136"/>
      <c r="J57" s="136"/>
      <c r="K57" s="136"/>
      <c r="L57" s="136"/>
      <c r="M57" s="136"/>
      <c r="N57" s="136"/>
      <c r="O57" s="136"/>
    </row>
    <row r="58" spans="1:15">
      <c r="A58" s="451" t="s">
        <v>104</v>
      </c>
      <c r="B58" s="451"/>
      <c r="C58" s="451"/>
      <c r="D58" s="536"/>
      <c r="E58" s="6"/>
      <c r="F58" s="6">
        <v>833</v>
      </c>
      <c r="G58" s="6">
        <v>525</v>
      </c>
      <c r="H58" s="136"/>
      <c r="I58" s="136"/>
      <c r="J58" s="136"/>
      <c r="K58" s="136"/>
      <c r="L58" s="136"/>
      <c r="M58" s="136"/>
      <c r="N58" s="136"/>
      <c r="O58" s="136"/>
    </row>
    <row r="59" spans="1:15">
      <c r="A59" s="48" t="s">
        <v>105</v>
      </c>
      <c r="B59" s="49"/>
      <c r="C59" s="49"/>
      <c r="D59" s="50"/>
      <c r="E59" s="50"/>
      <c r="F59" s="458">
        <v>1481</v>
      </c>
      <c r="G59" s="458">
        <v>1399</v>
      </c>
      <c r="H59" s="136"/>
      <c r="I59" s="136"/>
      <c r="J59" s="136"/>
      <c r="K59" s="136"/>
      <c r="L59" s="136"/>
      <c r="M59" s="136"/>
      <c r="N59" s="136"/>
      <c r="O59" s="136"/>
    </row>
    <row r="60" spans="1:15" s="136" customFormat="1">
      <c r="A60" s="48"/>
      <c r="B60" s="49"/>
      <c r="C60" s="49"/>
      <c r="D60" s="50"/>
      <c r="E60" s="50"/>
      <c r="F60" s="458"/>
      <c r="G60" s="458"/>
    </row>
    <row r="61" spans="1:15">
      <c r="A61" s="48" t="s">
        <v>106</v>
      </c>
      <c r="B61" s="49"/>
      <c r="C61" s="49"/>
      <c r="D61" s="50"/>
      <c r="E61" s="50"/>
      <c r="F61" s="458">
        <v>3337</v>
      </c>
      <c r="G61" s="458">
        <v>2924</v>
      </c>
      <c r="H61" s="136"/>
      <c r="I61" s="136"/>
      <c r="J61" s="136"/>
      <c r="K61" s="136"/>
      <c r="L61" s="136"/>
      <c r="M61" s="136"/>
      <c r="N61" s="136"/>
      <c r="O61" s="136"/>
    </row>
    <row r="62" spans="1:15">
      <c r="A62" s="452"/>
      <c r="B62" s="452"/>
      <c r="C62" s="452"/>
      <c r="D62" s="536"/>
      <c r="E62" s="6"/>
      <c r="F62" s="6"/>
      <c r="G62" s="6"/>
      <c r="H62" s="136"/>
      <c r="I62" s="136"/>
      <c r="J62" s="136"/>
      <c r="K62" s="136"/>
      <c r="L62" s="136"/>
      <c r="M62" s="136"/>
      <c r="N62" s="136"/>
      <c r="O62" s="136"/>
    </row>
    <row r="63" spans="1:15">
      <c r="A63" s="452" t="s">
        <v>41</v>
      </c>
      <c r="B63" s="452"/>
      <c r="C63" s="452"/>
      <c r="D63" s="536"/>
      <c r="E63" s="6"/>
      <c r="F63" s="6"/>
      <c r="G63" s="6"/>
      <c r="H63" s="136"/>
      <c r="I63" s="136"/>
      <c r="J63" s="136"/>
      <c r="K63" s="136"/>
      <c r="L63" s="136"/>
      <c r="M63" s="136"/>
      <c r="N63" s="136"/>
      <c r="O63" s="136"/>
    </row>
    <row r="64" spans="1:15">
      <c r="A64" s="451" t="s">
        <v>107</v>
      </c>
      <c r="B64" s="451"/>
      <c r="C64" s="451"/>
      <c r="D64" s="536"/>
      <c r="E64" s="6"/>
      <c r="F64" s="456">
        <v>0.2253079749297601</v>
      </c>
      <c r="G64" s="456">
        <v>0.21472673222044364</v>
      </c>
      <c r="H64" s="136"/>
      <c r="I64" s="136"/>
      <c r="J64" s="136"/>
      <c r="K64" s="136"/>
      <c r="L64" s="136"/>
      <c r="M64" s="136"/>
      <c r="N64" s="136"/>
      <c r="O64" s="136"/>
    </row>
    <row r="65" spans="1:8">
      <c r="A65" s="451" t="s">
        <v>108</v>
      </c>
      <c r="B65" s="451"/>
      <c r="C65" s="451"/>
      <c r="D65" s="536"/>
      <c r="E65" s="6"/>
      <c r="F65" s="456">
        <v>0.2408688134860601</v>
      </c>
      <c r="G65" s="456">
        <v>0.23216327463983535</v>
      </c>
      <c r="H65" s="136"/>
    </row>
    <row r="66" spans="1:8">
      <c r="A66" s="451" t="s">
        <v>41</v>
      </c>
      <c r="B66" s="451"/>
      <c r="C66" s="451"/>
      <c r="D66" s="536"/>
      <c r="E66" s="6"/>
      <c r="F66" s="456">
        <v>0.26248108925869895</v>
      </c>
      <c r="G66" s="456">
        <v>0.25485936428081407</v>
      </c>
      <c r="H66" s="136"/>
    </row>
    <row r="67" spans="1:8">
      <c r="A67" s="453" t="s">
        <v>109</v>
      </c>
      <c r="B67" s="453"/>
      <c r="C67" s="453"/>
      <c r="D67" s="454"/>
      <c r="E67" s="455"/>
      <c r="F67" s="457">
        <v>8.1600000000000006E-2</v>
      </c>
      <c r="G67" s="457">
        <v>8.3400000000000002E-2</v>
      </c>
      <c r="H67" s="136"/>
    </row>
    <row r="68" spans="1:8">
      <c r="A68" s="18"/>
      <c r="B68" s="13"/>
      <c r="C68" s="17"/>
      <c r="D68" s="17"/>
      <c r="E68" s="17"/>
      <c r="F68" s="469"/>
      <c r="G68" s="469"/>
      <c r="H68" s="136"/>
    </row>
    <row r="69" spans="1:8">
      <c r="A69" s="19"/>
      <c r="B69" s="12"/>
      <c r="C69" s="17"/>
      <c r="D69" s="17"/>
      <c r="E69" s="17"/>
      <c r="F69" s="469"/>
      <c r="G69" s="469"/>
      <c r="H69" s="136"/>
    </row>
    <row r="70" spans="1:8">
      <c r="A70" s="14"/>
      <c r="B70" s="13"/>
      <c r="C70" s="17"/>
      <c r="D70" s="20"/>
      <c r="E70" s="20"/>
      <c r="F70" s="469"/>
      <c r="G70" s="469"/>
      <c r="H70" s="136"/>
    </row>
    <row r="71" spans="1:8">
      <c r="A71" s="14"/>
      <c r="B71" s="13"/>
      <c r="C71" s="17"/>
      <c r="D71" s="17"/>
      <c r="E71" s="17"/>
      <c r="F71" s="469"/>
      <c r="G71" s="469"/>
      <c r="H71" s="136"/>
    </row>
    <row r="72" spans="1:8">
      <c r="A72" s="14"/>
      <c r="B72" s="13"/>
      <c r="C72" s="17"/>
      <c r="D72" s="1"/>
      <c r="E72" s="1"/>
      <c r="F72" s="469"/>
      <c r="G72" s="469"/>
      <c r="H72" s="136"/>
    </row>
    <row r="73" spans="1:8">
      <c r="A73" s="15"/>
      <c r="B73" s="16"/>
      <c r="C73" s="20"/>
      <c r="D73" s="23"/>
      <c r="E73" s="23"/>
      <c r="F73" s="469"/>
      <c r="G73" s="469"/>
      <c r="H73" s="136"/>
    </row>
    <row r="74" spans="1:8">
      <c r="A74" s="21"/>
      <c r="B74" s="1"/>
      <c r="C74" s="17"/>
      <c r="D74" s="23"/>
      <c r="E74" s="23"/>
      <c r="F74" s="469"/>
      <c r="G74" s="469"/>
      <c r="H74" s="136"/>
    </row>
    <row r="75" spans="1:8">
      <c r="A75" s="19"/>
      <c r="B75" s="22"/>
      <c r="C75" s="1"/>
      <c r="D75" s="23"/>
      <c r="E75" s="23"/>
      <c r="F75" s="469"/>
      <c r="G75" s="469"/>
      <c r="H75" s="136"/>
    </row>
    <row r="76" spans="1:8">
      <c r="A76" s="14"/>
      <c r="B76" s="23"/>
      <c r="C76" s="23"/>
      <c r="D76" s="23"/>
      <c r="E76" s="23"/>
      <c r="F76" s="469"/>
      <c r="G76" s="469"/>
      <c r="H76" s="136"/>
    </row>
    <row r="77" spans="1:8">
      <c r="A77" s="14"/>
      <c r="B77" s="13"/>
      <c r="C77" s="23"/>
      <c r="D77" s="23"/>
      <c r="E77" s="23"/>
      <c r="F77" s="469"/>
      <c r="G77" s="469"/>
      <c r="H77" s="136"/>
    </row>
    <row r="78" spans="1:8">
      <c r="A78" s="14"/>
      <c r="B78" s="13"/>
      <c r="C78" s="23"/>
      <c r="D78" s="13"/>
      <c r="E78" s="13"/>
      <c r="F78" s="469"/>
      <c r="G78" s="469"/>
      <c r="H78" s="136"/>
    </row>
    <row r="79" spans="1:8">
      <c r="A79" s="14"/>
      <c r="B79" s="13"/>
      <c r="C79" s="23"/>
      <c r="D79" s="13"/>
      <c r="E79" s="13"/>
      <c r="F79" s="469"/>
      <c r="G79" s="469"/>
      <c r="H79" s="136"/>
    </row>
    <row r="80" spans="1:8">
      <c r="A80" s="15"/>
      <c r="B80" s="24"/>
      <c r="C80" s="23"/>
      <c r="D80" s="20"/>
      <c r="E80" s="20"/>
      <c r="F80" s="469"/>
      <c r="G80" s="469"/>
      <c r="H80" s="136"/>
    </row>
    <row r="81" spans="1:10">
      <c r="A81" s="18"/>
      <c r="B81" s="13"/>
      <c r="C81" s="13"/>
      <c r="D81" s="469"/>
      <c r="E81" s="469"/>
      <c r="F81" s="469"/>
      <c r="G81" s="469"/>
      <c r="H81" s="136"/>
      <c r="I81" s="136"/>
      <c r="J81" s="136"/>
    </row>
    <row r="82" spans="1:10">
      <c r="A82" s="18"/>
      <c r="B82" s="13"/>
      <c r="C82" s="13"/>
      <c r="D82" s="469"/>
      <c r="E82" s="469"/>
      <c r="F82" s="469"/>
      <c r="G82" s="469"/>
      <c r="H82" s="136"/>
      <c r="I82" s="136"/>
      <c r="J82" s="136"/>
    </row>
    <row r="83" spans="1:10">
      <c r="A83" s="15"/>
      <c r="B83" s="16"/>
      <c r="C83" s="20"/>
      <c r="D83" s="25"/>
      <c r="E83" s="25"/>
      <c r="F83" s="12"/>
      <c r="G83" s="12"/>
      <c r="H83" s="26"/>
      <c r="I83" s="26"/>
      <c r="J83" s="26"/>
    </row>
    <row r="84" spans="1:10">
      <c r="A84" s="469"/>
      <c r="B84" s="469"/>
      <c r="C84" s="469"/>
      <c r="D84" s="25"/>
      <c r="E84" s="25"/>
      <c r="F84" s="12"/>
      <c r="G84" s="12"/>
      <c r="H84" s="26"/>
      <c r="I84" s="26"/>
      <c r="J84" s="26"/>
    </row>
    <row r="85" spans="1:10">
      <c r="A85" s="469"/>
      <c r="B85" s="469"/>
      <c r="C85" s="469"/>
      <c r="D85" s="25"/>
      <c r="E85" s="25"/>
      <c r="F85" s="12"/>
      <c r="G85" s="12"/>
      <c r="H85" s="26"/>
      <c r="I85" s="26"/>
      <c r="J85" s="26"/>
    </row>
    <row r="86" spans="1:10">
      <c r="A86" s="25"/>
      <c r="B86" s="25"/>
      <c r="C86" s="25"/>
      <c r="D86" s="25"/>
      <c r="E86" s="25"/>
      <c r="F86" s="12"/>
      <c r="G86" s="12"/>
      <c r="H86" s="26"/>
      <c r="I86" s="26"/>
      <c r="J86" s="26"/>
    </row>
    <row r="87" spans="1:10">
      <c r="A87" s="25"/>
      <c r="B87" s="25"/>
      <c r="C87" s="25"/>
      <c r="D87" s="469"/>
      <c r="E87" s="469"/>
      <c r="F87" s="469"/>
      <c r="G87" s="469"/>
      <c r="H87" s="136"/>
      <c r="I87" s="136"/>
      <c r="J87" s="136"/>
    </row>
    <row r="88" spans="1:10">
      <c r="A88" s="25"/>
      <c r="B88" s="25"/>
      <c r="C88" s="25"/>
      <c r="D88" s="469"/>
      <c r="E88" s="469"/>
      <c r="F88" s="469"/>
      <c r="G88" s="469"/>
      <c r="H88" s="136"/>
      <c r="I88" s="136"/>
      <c r="J88" s="136"/>
    </row>
    <row r="89" spans="1:10">
      <c r="A89" s="25"/>
      <c r="B89" s="25"/>
      <c r="C89" s="25"/>
      <c r="D89" s="469"/>
      <c r="E89" s="469"/>
      <c r="F89" s="469"/>
      <c r="G89" s="469"/>
      <c r="H89" s="136"/>
      <c r="I89" s="136"/>
      <c r="J89" s="136"/>
    </row>
    <row r="90" spans="1:10">
      <c r="A90" s="469"/>
      <c r="B90" s="469"/>
      <c r="C90" s="469"/>
      <c r="D90" s="469"/>
      <c r="E90" s="469"/>
      <c r="F90" s="469"/>
      <c r="G90" s="469"/>
      <c r="H90" s="136"/>
      <c r="I90" s="136"/>
      <c r="J90" s="136"/>
    </row>
    <row r="91" spans="1:10">
      <c r="A91" s="469"/>
      <c r="B91" s="469"/>
      <c r="C91" s="469"/>
      <c r="D91" s="469"/>
      <c r="E91" s="469"/>
      <c r="F91" s="469"/>
      <c r="G91" s="469"/>
      <c r="H91" s="136"/>
      <c r="I91" s="136"/>
      <c r="J91" s="136"/>
    </row>
    <row r="92" spans="1:10">
      <c r="A92" s="469"/>
      <c r="B92" s="469"/>
      <c r="C92" s="469"/>
      <c r="D92" s="469"/>
      <c r="E92" s="469"/>
      <c r="F92" s="469"/>
      <c r="G92" s="469"/>
      <c r="H92" s="136"/>
      <c r="I92" s="136"/>
      <c r="J92" s="136"/>
    </row>
    <row r="93" spans="1:10">
      <c r="A93" s="469"/>
      <c r="B93" s="469"/>
      <c r="C93" s="469"/>
      <c r="D93" s="469"/>
      <c r="E93" s="469"/>
      <c r="F93" s="469"/>
      <c r="G93" s="469"/>
      <c r="H93" s="136"/>
      <c r="I93" s="136"/>
      <c r="J93" s="136"/>
    </row>
    <row r="94" spans="1:10">
      <c r="A94" s="469"/>
      <c r="B94" s="469"/>
      <c r="C94" s="469"/>
      <c r="D94" s="469"/>
      <c r="E94" s="469"/>
      <c r="F94" s="469"/>
      <c r="G94" s="469"/>
      <c r="H94" s="136"/>
      <c r="I94" s="136"/>
      <c r="J94" s="136"/>
    </row>
    <row r="95" spans="1:10">
      <c r="A95" s="469"/>
      <c r="B95" s="469"/>
      <c r="C95" s="469"/>
      <c r="D95" s="469"/>
      <c r="E95" s="469"/>
      <c r="F95" s="469"/>
      <c r="G95" s="469"/>
      <c r="H95" s="136"/>
      <c r="I95" s="136"/>
      <c r="J95" s="136"/>
    </row>
    <row r="96" spans="1:10">
      <c r="A96" s="469"/>
      <c r="B96" s="469"/>
      <c r="C96" s="469"/>
      <c r="D96" s="469"/>
      <c r="E96" s="469"/>
      <c r="F96" s="469"/>
      <c r="G96" s="469"/>
      <c r="H96" s="136"/>
      <c r="I96" s="136"/>
      <c r="J96" s="136"/>
    </row>
    <row r="97" spans="1:8">
      <c r="A97" s="469"/>
      <c r="B97" s="469"/>
      <c r="C97" s="469"/>
      <c r="D97" s="469"/>
      <c r="E97" s="469"/>
      <c r="F97" s="469"/>
      <c r="G97" s="469"/>
      <c r="H97" s="136"/>
    </row>
    <row r="98" spans="1:8">
      <c r="A98" s="469"/>
      <c r="B98" s="469"/>
      <c r="C98" s="469"/>
      <c r="D98" s="469"/>
      <c r="E98" s="469"/>
      <c r="F98" s="469"/>
      <c r="G98" s="469"/>
      <c r="H98" s="136"/>
    </row>
    <row r="99" spans="1:8">
      <c r="A99" s="469"/>
      <c r="B99" s="469"/>
      <c r="C99" s="469"/>
      <c r="D99" s="469"/>
      <c r="E99" s="469"/>
      <c r="F99" s="469"/>
      <c r="G99" s="469"/>
      <c r="H99" s="136"/>
    </row>
    <row r="100" spans="1:8">
      <c r="A100" s="469"/>
      <c r="B100" s="469"/>
      <c r="C100" s="469"/>
      <c r="D100" s="469"/>
      <c r="E100" s="469"/>
      <c r="F100" s="469"/>
      <c r="G100" s="469"/>
      <c r="H100" s="136"/>
    </row>
    <row r="101" spans="1:8">
      <c r="A101" s="469"/>
      <c r="B101" s="469"/>
      <c r="C101" s="469"/>
      <c r="D101" s="469"/>
      <c r="E101" s="469"/>
      <c r="F101" s="469"/>
      <c r="G101" s="469"/>
      <c r="H101" s="136"/>
    </row>
    <row r="102" spans="1:8">
      <c r="A102" s="469"/>
      <c r="B102" s="469"/>
      <c r="C102" s="469"/>
      <c r="D102" s="469"/>
      <c r="E102" s="469"/>
      <c r="F102" s="469"/>
      <c r="G102" s="469"/>
      <c r="H102" s="136"/>
    </row>
    <row r="103" spans="1:8">
      <c r="A103" s="469"/>
      <c r="B103" s="469"/>
      <c r="C103" s="469"/>
      <c r="D103" s="469"/>
      <c r="E103" s="469"/>
      <c r="F103" s="469"/>
      <c r="G103" s="469"/>
      <c r="H103" s="136"/>
    </row>
    <row r="104" spans="1:8">
      <c r="A104" s="469"/>
      <c r="B104" s="469"/>
      <c r="C104" s="469"/>
      <c r="D104" s="469"/>
      <c r="E104" s="469"/>
      <c r="F104" s="469"/>
      <c r="G104" s="469"/>
      <c r="H104" s="136"/>
    </row>
    <row r="105" spans="1:8">
      <c r="A105" s="469"/>
      <c r="B105" s="469"/>
      <c r="C105" s="469"/>
      <c r="D105" s="469"/>
      <c r="E105" s="469"/>
      <c r="F105" s="469"/>
      <c r="G105" s="469"/>
      <c r="H105" s="136"/>
    </row>
    <row r="106" spans="1:8">
      <c r="A106" s="469"/>
      <c r="B106" s="469"/>
      <c r="C106" s="469"/>
      <c r="D106" s="469"/>
      <c r="E106" s="469"/>
      <c r="F106" s="469"/>
      <c r="G106" s="469"/>
      <c r="H106" s="136"/>
    </row>
    <row r="107" spans="1:8">
      <c r="A107" s="469"/>
      <c r="B107" s="469"/>
      <c r="C107" s="469"/>
      <c r="D107" s="469"/>
      <c r="E107" s="469"/>
      <c r="F107" s="469"/>
      <c r="G107" s="469"/>
      <c r="H107" s="136"/>
    </row>
    <row r="108" spans="1:8">
      <c r="A108" s="469"/>
      <c r="B108" s="469"/>
      <c r="C108" s="469"/>
      <c r="D108" s="469"/>
      <c r="E108" s="469"/>
      <c r="F108" s="469"/>
      <c r="G108" s="469"/>
      <c r="H108" s="136"/>
    </row>
    <row r="109" spans="1:8">
      <c r="A109" s="469"/>
      <c r="B109" s="469"/>
      <c r="C109" s="469"/>
      <c r="D109" s="469"/>
      <c r="E109" s="469"/>
      <c r="F109" s="469"/>
      <c r="G109" s="469"/>
      <c r="H109" s="136"/>
    </row>
    <row r="110" spans="1:8">
      <c r="A110" s="469"/>
      <c r="B110" s="469"/>
      <c r="C110" s="469"/>
      <c r="D110" s="469"/>
      <c r="E110" s="469"/>
      <c r="F110" s="469"/>
      <c r="G110" s="469"/>
      <c r="H110" s="136"/>
    </row>
    <row r="111" spans="1:8">
      <c r="A111" s="469"/>
      <c r="B111" s="469"/>
      <c r="C111" s="469"/>
      <c r="D111" s="469"/>
      <c r="E111" s="469"/>
      <c r="F111" s="469"/>
      <c r="G111" s="469"/>
      <c r="H111" s="136"/>
    </row>
    <row r="112" spans="1:8">
      <c r="A112" s="469"/>
      <c r="B112" s="469"/>
      <c r="C112" s="469"/>
      <c r="D112" s="469"/>
      <c r="E112" s="469"/>
      <c r="F112" s="469"/>
      <c r="G112" s="469"/>
      <c r="H112" s="136"/>
    </row>
    <row r="113" spans="1:7">
      <c r="A113" s="469"/>
      <c r="B113" s="469"/>
      <c r="C113" s="469"/>
      <c r="D113" s="469"/>
      <c r="E113" s="469"/>
      <c r="F113" s="469"/>
      <c r="G113" s="469"/>
    </row>
    <row r="114" spans="1:7">
      <c r="A114" s="469"/>
      <c r="B114" s="469"/>
      <c r="C114" s="469"/>
      <c r="D114" s="469"/>
      <c r="E114" s="469"/>
      <c r="F114" s="469"/>
      <c r="G114" s="469"/>
    </row>
    <row r="115" spans="1:7">
      <c r="A115" s="469"/>
      <c r="B115" s="469"/>
      <c r="C115" s="469"/>
      <c r="D115" s="469"/>
      <c r="E115" s="469"/>
      <c r="F115" s="469"/>
      <c r="G115" s="469"/>
    </row>
    <row r="116" spans="1:7">
      <c r="A116" s="469"/>
      <c r="B116" s="469"/>
      <c r="C116" s="469"/>
      <c r="D116" s="469"/>
      <c r="E116" s="469"/>
      <c r="F116" s="469"/>
      <c r="G116" s="469"/>
    </row>
    <row r="117" spans="1:7">
      <c r="A117" s="469"/>
      <c r="B117" s="469"/>
      <c r="C117" s="469"/>
      <c r="D117" s="469"/>
      <c r="E117" s="469"/>
      <c r="F117" s="469"/>
      <c r="G117" s="469"/>
    </row>
    <row r="118" spans="1:7">
      <c r="A118" s="469"/>
      <c r="B118" s="469"/>
      <c r="C118" s="469"/>
      <c r="D118" s="469"/>
      <c r="E118" s="469"/>
      <c r="F118" s="469"/>
      <c r="G118" s="469"/>
    </row>
    <row r="119" spans="1:7">
      <c r="A119" s="469"/>
      <c r="B119" s="469"/>
      <c r="C119" s="469"/>
      <c r="D119" s="469"/>
      <c r="E119" s="469"/>
      <c r="F119" s="469"/>
      <c r="G119" s="469"/>
    </row>
    <row r="120" spans="1:7">
      <c r="A120" s="469"/>
      <c r="B120" s="469"/>
      <c r="C120" s="469"/>
      <c r="D120" s="469"/>
      <c r="E120" s="469"/>
      <c r="F120" s="469"/>
      <c r="G120" s="469"/>
    </row>
    <row r="121" spans="1:7">
      <c r="A121" s="469"/>
      <c r="B121" s="469"/>
      <c r="C121" s="469"/>
      <c r="D121" s="469"/>
      <c r="E121" s="469"/>
      <c r="F121" s="469"/>
      <c r="G121" s="469"/>
    </row>
    <row r="122" spans="1:7">
      <c r="A122" s="469"/>
      <c r="B122" s="469"/>
      <c r="C122" s="469"/>
      <c r="D122" s="469"/>
      <c r="E122" s="469"/>
      <c r="F122" s="469"/>
      <c r="G122" s="469"/>
    </row>
    <row r="123" spans="1:7">
      <c r="A123" s="469"/>
      <c r="B123" s="469"/>
      <c r="C123" s="469"/>
      <c r="D123" s="469"/>
      <c r="E123" s="469"/>
      <c r="F123" s="469"/>
      <c r="G123" s="469"/>
    </row>
    <row r="124" spans="1:7">
      <c r="A124" s="469"/>
      <c r="B124" s="469"/>
      <c r="C124" s="469"/>
      <c r="D124" s="469"/>
      <c r="E124" s="469"/>
      <c r="F124" s="469"/>
      <c r="G124" s="469"/>
    </row>
    <row r="125" spans="1:7">
      <c r="A125" s="469"/>
      <c r="B125" s="469"/>
      <c r="C125" s="469"/>
      <c r="D125" s="469"/>
      <c r="E125" s="469"/>
      <c r="F125" s="469"/>
      <c r="G125" s="469"/>
    </row>
    <row r="126" spans="1:7">
      <c r="A126" s="469"/>
      <c r="B126" s="469"/>
      <c r="C126" s="469"/>
      <c r="D126" s="469"/>
      <c r="E126" s="469"/>
      <c r="F126" s="469"/>
      <c r="G126" s="469"/>
    </row>
    <row r="127" spans="1:7">
      <c r="A127" s="469"/>
      <c r="B127" s="469"/>
      <c r="C127" s="469"/>
      <c r="D127" s="469"/>
      <c r="E127" s="469"/>
      <c r="F127" s="469"/>
      <c r="G127" s="469"/>
    </row>
    <row r="128" spans="1:7">
      <c r="A128" s="469"/>
      <c r="B128" s="469"/>
      <c r="C128" s="469"/>
      <c r="D128" s="469"/>
      <c r="E128" s="469"/>
      <c r="F128" s="469"/>
      <c r="G128" s="469"/>
    </row>
    <row r="129" spans="1:7">
      <c r="A129" s="469"/>
      <c r="B129" s="469"/>
      <c r="C129" s="469"/>
      <c r="D129" s="469"/>
      <c r="E129" s="469"/>
      <c r="F129" s="469"/>
      <c r="G129" s="469"/>
    </row>
    <row r="130" spans="1:7">
      <c r="A130" s="469"/>
      <c r="B130" s="469"/>
      <c r="C130" s="469"/>
      <c r="D130" s="469"/>
      <c r="E130" s="469"/>
      <c r="F130" s="469"/>
      <c r="G130" s="469"/>
    </row>
    <row r="131" spans="1:7">
      <c r="A131" s="469"/>
      <c r="B131" s="469"/>
      <c r="C131" s="469"/>
      <c r="D131" s="469"/>
      <c r="E131" s="469"/>
      <c r="F131" s="469"/>
      <c r="G131" s="469"/>
    </row>
    <row r="132" spans="1:7">
      <c r="A132" s="469"/>
      <c r="B132" s="469"/>
      <c r="C132" s="469"/>
      <c r="D132" s="469"/>
      <c r="E132" s="469"/>
      <c r="F132" s="469"/>
      <c r="G132" s="469"/>
    </row>
    <row r="133" spans="1:7">
      <c r="A133" s="469"/>
      <c r="B133" s="469"/>
      <c r="C133" s="469"/>
      <c r="D133" s="469"/>
      <c r="E133" s="469"/>
      <c r="F133" s="469"/>
      <c r="G133" s="469"/>
    </row>
    <row r="134" spans="1:7">
      <c r="A134" s="469"/>
      <c r="B134" s="469"/>
      <c r="C134" s="469"/>
      <c r="D134" s="469"/>
      <c r="E134" s="469"/>
      <c r="F134" s="469"/>
      <c r="G134" s="469"/>
    </row>
    <row r="135" spans="1:7">
      <c r="A135" s="469"/>
      <c r="B135" s="469"/>
      <c r="C135" s="469"/>
      <c r="D135" s="469"/>
      <c r="E135" s="469"/>
      <c r="F135" s="469"/>
      <c r="G135" s="469"/>
    </row>
    <row r="136" spans="1:7">
      <c r="A136" s="469"/>
      <c r="B136" s="469"/>
      <c r="C136" s="469"/>
      <c r="D136" s="469"/>
      <c r="E136" s="469"/>
      <c r="F136" s="469"/>
      <c r="G136" s="469"/>
    </row>
    <row r="137" spans="1:7">
      <c r="A137" s="469"/>
      <c r="B137" s="469"/>
      <c r="C137" s="469"/>
      <c r="D137" s="469"/>
      <c r="E137" s="469"/>
      <c r="F137" s="469"/>
      <c r="G137" s="469"/>
    </row>
    <row r="138" spans="1:7">
      <c r="A138" s="469"/>
      <c r="B138" s="469"/>
      <c r="C138" s="469"/>
      <c r="D138" s="136"/>
      <c r="E138" s="136"/>
      <c r="F138" s="136"/>
      <c r="G138" s="136"/>
    </row>
    <row r="139" spans="1:7">
      <c r="A139" s="469"/>
      <c r="B139" s="469"/>
      <c r="C139" s="469"/>
      <c r="D139" s="136"/>
      <c r="E139" s="136"/>
      <c r="F139" s="136"/>
      <c r="G139" s="136"/>
    </row>
    <row r="140" spans="1:7">
      <c r="A140" s="469"/>
      <c r="B140" s="469"/>
      <c r="C140" s="469"/>
      <c r="D140" s="136"/>
      <c r="E140" s="136"/>
      <c r="F140" s="136"/>
      <c r="G140" s="136"/>
    </row>
  </sheetData>
  <mergeCells count="1">
    <mergeCell ref="F10:G10"/>
  </mergeCells>
  <phoneticPr fontId="7" type="noConversion"/>
  <hyperlinks>
    <hyperlink ref="J11" location="Innholdsfortegnelse!A1" display="Til innholdsfortegnelse" xr:uid="{10266A40-DDF8-4B59-9ED7-23183ED63F83}"/>
  </hyperlinks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>
    <oddHeader>&amp;R&amp;"Calibri"&amp;12&amp;KFF9100F O R T R O L I G&amp;1#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11">
    <tabColor theme="0" tint="-0.249977111117893"/>
    <pageSetUpPr fitToPage="1"/>
  </sheetPr>
  <dimension ref="A1:K54"/>
  <sheetViews>
    <sheetView zoomScaleNormal="100" workbookViewId="0">
      <selection activeCell="H5" sqref="H5"/>
    </sheetView>
  </sheetViews>
  <sheetFormatPr baseColWidth="10" defaultColWidth="11" defaultRowHeight="12"/>
  <cols>
    <col min="1" max="1" width="36.25" style="136" customWidth="1"/>
    <col min="2" max="2" width="29.625" style="136" customWidth="1"/>
    <col min="3" max="3" width="8.375" style="136" customWidth="1"/>
    <col min="4" max="4" width="8.875" style="136" customWidth="1"/>
    <col min="5" max="6" width="10.625" style="136" customWidth="1"/>
    <col min="7" max="7" width="14.625" style="5" customWidth="1"/>
    <col min="8" max="8" width="11" style="5"/>
    <col min="9" max="9" width="31.25" style="5" customWidth="1"/>
    <col min="10" max="16384" width="11" style="5"/>
  </cols>
  <sheetData>
    <row r="1" spans="1:11" ht="21">
      <c r="A1" s="374" t="s">
        <v>110</v>
      </c>
      <c r="B1" s="536"/>
      <c r="C1" s="111"/>
      <c r="D1" s="111"/>
      <c r="E1" s="111"/>
      <c r="F1" s="111"/>
      <c r="G1" s="27"/>
      <c r="H1" s="27"/>
      <c r="I1" s="136"/>
      <c r="J1" s="27"/>
      <c r="K1" s="136"/>
    </row>
    <row r="2" spans="1:11">
      <c r="A2" s="536" t="s">
        <v>35</v>
      </c>
      <c r="B2" s="536"/>
      <c r="C2" s="111"/>
      <c r="D2" s="111"/>
      <c r="E2" s="111"/>
      <c r="F2" s="111"/>
      <c r="G2" s="27"/>
      <c r="H2" s="27"/>
      <c r="I2" s="136"/>
      <c r="J2" s="27"/>
      <c r="K2" s="136"/>
    </row>
    <row r="3" spans="1:11">
      <c r="A3" s="609"/>
      <c r="B3" s="609"/>
      <c r="C3" s="609"/>
      <c r="D3" s="609"/>
      <c r="E3" s="112"/>
      <c r="F3" s="536"/>
      <c r="G3" s="136"/>
      <c r="H3" s="136"/>
      <c r="I3" s="136"/>
      <c r="J3" s="610"/>
      <c r="K3" s="136"/>
    </row>
    <row r="4" spans="1:11">
      <c r="A4" s="445"/>
      <c r="B4" s="445"/>
      <c r="C4" s="445"/>
      <c r="D4" s="445"/>
      <c r="E4" s="291"/>
      <c r="F4" s="291"/>
      <c r="G4" s="28"/>
      <c r="H4" s="136"/>
      <c r="I4" s="136"/>
      <c r="J4" s="136"/>
      <c r="K4" s="136"/>
    </row>
    <row r="5" spans="1:11" ht="24">
      <c r="A5" s="604"/>
      <c r="B5" s="113"/>
      <c r="C5" s="168"/>
      <c r="D5" s="168" t="s">
        <v>111</v>
      </c>
      <c r="E5" s="166" t="s">
        <v>112</v>
      </c>
      <c r="F5" s="115" t="s">
        <v>112</v>
      </c>
      <c r="G5" s="30"/>
      <c r="H5" s="695" t="s">
        <v>781</v>
      </c>
      <c r="I5" s="136"/>
      <c r="J5" s="136"/>
      <c r="K5" s="136"/>
    </row>
    <row r="6" spans="1:11">
      <c r="A6" s="604"/>
      <c r="B6" s="113"/>
      <c r="C6" s="168"/>
      <c r="D6" s="168"/>
      <c r="E6" s="166" t="s">
        <v>47</v>
      </c>
      <c r="F6" s="115" t="s">
        <v>47</v>
      </c>
      <c r="G6" s="28"/>
      <c r="H6" s="136"/>
      <c r="I6" s="136"/>
      <c r="J6" s="136"/>
      <c r="K6" s="136"/>
    </row>
    <row r="7" spans="1:11" ht="12.75" thickBot="1">
      <c r="A7" s="116"/>
      <c r="B7" s="117"/>
      <c r="C7" s="349"/>
      <c r="D7" s="479">
        <v>44196</v>
      </c>
      <c r="E7" s="479">
        <f>+D7</f>
        <v>44196</v>
      </c>
      <c r="F7" s="480">
        <v>43830</v>
      </c>
      <c r="G7" s="31"/>
      <c r="H7" s="136"/>
      <c r="I7" s="3"/>
      <c r="J7" s="136"/>
      <c r="K7" s="136"/>
    </row>
    <row r="8" spans="1:11">
      <c r="A8" s="53" t="s">
        <v>113</v>
      </c>
      <c r="B8" s="445" t="s">
        <v>114</v>
      </c>
      <c r="C8" s="301"/>
      <c r="D8" s="301">
        <v>13127.387536</v>
      </c>
      <c r="E8" s="301">
        <v>6681.821226</v>
      </c>
      <c r="F8" s="301">
        <v>6802.3775599999999</v>
      </c>
      <c r="G8" s="32"/>
      <c r="H8" s="136"/>
      <c r="I8" s="3"/>
      <c r="J8" s="136"/>
      <c r="K8" s="136"/>
    </row>
    <row r="9" spans="1:11" s="136" customFormat="1">
      <c r="A9" s="53"/>
      <c r="B9" s="445" t="s">
        <v>115</v>
      </c>
      <c r="C9" s="301"/>
      <c r="D9" s="301">
        <v>3.3379470000000002</v>
      </c>
      <c r="E9" s="301">
        <v>3.2925610000000001</v>
      </c>
      <c r="F9" s="301">
        <v>2.8845350000000001</v>
      </c>
      <c r="G9" s="32"/>
      <c r="I9" s="3"/>
    </row>
    <row r="10" spans="1:11">
      <c r="A10" s="118"/>
      <c r="B10" s="119" t="s">
        <v>116</v>
      </c>
      <c r="C10" s="302"/>
      <c r="D10" s="302">
        <v>924.257158</v>
      </c>
      <c r="E10" s="302">
        <v>330.42227800000001</v>
      </c>
      <c r="F10" s="302">
        <v>321.81925000000001</v>
      </c>
      <c r="G10" s="32"/>
      <c r="H10" s="136"/>
      <c r="I10" s="3"/>
      <c r="J10" s="136"/>
      <c r="K10" s="136"/>
    </row>
    <row r="11" spans="1:11">
      <c r="A11" s="110" t="s">
        <v>117</v>
      </c>
      <c r="B11" s="110" t="s">
        <v>118</v>
      </c>
      <c r="C11" s="301"/>
      <c r="D11" s="301">
        <v>0.35893000000000003</v>
      </c>
      <c r="E11" s="301">
        <v>0.132045</v>
      </c>
      <c r="F11" s="301">
        <v>0.23538000000000001</v>
      </c>
      <c r="G11" s="32"/>
      <c r="H11" s="136"/>
      <c r="I11" s="3"/>
      <c r="J11" s="136"/>
      <c r="K11" s="136"/>
    </row>
    <row r="12" spans="1:11" ht="12" customHeight="1">
      <c r="A12" s="110"/>
      <c r="B12" s="110" t="s">
        <v>119</v>
      </c>
      <c r="C12" s="301"/>
      <c r="D12" s="301">
        <v>30821.519398999997</v>
      </c>
      <c r="E12" s="301">
        <v>7018.1576610000002</v>
      </c>
      <c r="F12" s="301">
        <v>6418.0369979999996</v>
      </c>
      <c r="G12" s="32"/>
      <c r="H12" s="136"/>
      <c r="I12" s="3"/>
      <c r="J12" s="136"/>
      <c r="K12" s="136"/>
    </row>
    <row r="13" spans="1:11" ht="14.25" customHeight="1">
      <c r="A13" s="120"/>
      <c r="B13" s="120" t="s">
        <v>120</v>
      </c>
      <c r="C13" s="302"/>
      <c r="D13" s="302">
        <v>25.758240000000001</v>
      </c>
      <c r="E13" s="302">
        <v>10.265243999999999</v>
      </c>
      <c r="F13" s="302">
        <v>10.743121</v>
      </c>
      <c r="G13" s="32"/>
      <c r="H13" s="136"/>
      <c r="I13" s="3"/>
      <c r="J13" s="136"/>
      <c r="K13" s="136"/>
    </row>
    <row r="14" spans="1:11" s="136" customFormat="1" ht="14.25" customHeight="1">
      <c r="A14" s="110" t="s">
        <v>94</v>
      </c>
      <c r="B14" s="110"/>
      <c r="C14" s="302"/>
      <c r="D14" s="302">
        <v>5.3265500000000001</v>
      </c>
      <c r="E14" s="302">
        <v>19.708234000000001</v>
      </c>
      <c r="F14" s="302">
        <v>25.336095</v>
      </c>
      <c r="G14" s="32"/>
      <c r="I14" s="3"/>
    </row>
    <row r="15" spans="1:11">
      <c r="A15" s="666" t="s">
        <v>121</v>
      </c>
      <c r="B15" s="666"/>
      <c r="C15" s="303"/>
      <c r="D15" s="303">
        <v>44907.945759999995</v>
      </c>
      <c r="E15" s="303">
        <v>14063.799249</v>
      </c>
      <c r="F15" s="303">
        <v>13581.432939</v>
      </c>
      <c r="G15" s="34"/>
      <c r="H15" s="136"/>
      <c r="I15" s="3"/>
      <c r="J15" s="136"/>
      <c r="K15" s="136"/>
    </row>
    <row r="16" spans="1:11">
      <c r="A16" s="113"/>
      <c r="B16" s="113"/>
      <c r="C16" s="296"/>
      <c r="D16" s="296"/>
      <c r="E16" s="304"/>
      <c r="F16" s="304"/>
      <c r="G16" s="35"/>
      <c r="H16" s="136"/>
      <c r="I16" s="3"/>
      <c r="J16" s="136"/>
      <c r="K16" s="136"/>
    </row>
    <row r="17" spans="1:11" s="136" customFormat="1" ht="12" customHeight="1">
      <c r="A17" s="445" t="s">
        <v>122</v>
      </c>
      <c r="B17" s="445"/>
      <c r="C17" s="301"/>
      <c r="D17" s="301">
        <v>1930.2459799999999</v>
      </c>
      <c r="E17" s="301">
        <v>29</v>
      </c>
      <c r="F17" s="301">
        <v>36</v>
      </c>
      <c r="G17" s="35"/>
      <c r="I17" s="3"/>
    </row>
    <row r="18" spans="1:11" ht="12" customHeight="1">
      <c r="A18" s="445" t="s">
        <v>123</v>
      </c>
      <c r="B18" s="445"/>
      <c r="C18" s="301"/>
      <c r="D18" s="301">
        <v>1888.112625</v>
      </c>
      <c r="E18" s="301">
        <v>418.65853900000002</v>
      </c>
      <c r="F18" s="301">
        <v>155.20257599999999</v>
      </c>
      <c r="G18" s="32"/>
      <c r="H18" s="36"/>
      <c r="I18" s="136"/>
      <c r="J18" s="136"/>
      <c r="K18" s="136"/>
    </row>
    <row r="19" spans="1:11" s="136" customFormat="1" ht="12" customHeight="1">
      <c r="A19" s="445" t="s">
        <v>124</v>
      </c>
      <c r="B19" s="445"/>
      <c r="C19" s="301"/>
      <c r="D19" s="301">
        <v>0</v>
      </c>
      <c r="E19" s="301">
        <v>0</v>
      </c>
      <c r="F19" s="301">
        <v>0</v>
      </c>
      <c r="G19" s="32"/>
      <c r="H19" s="36"/>
    </row>
    <row r="20" spans="1:11" s="136" customFormat="1" ht="12" customHeight="1">
      <c r="A20" s="445" t="s">
        <v>125</v>
      </c>
      <c r="B20" s="445"/>
      <c r="C20" s="301"/>
      <c r="D20" s="301">
        <v>327.13422500000001</v>
      </c>
      <c r="E20" s="301">
        <v>0</v>
      </c>
      <c r="F20" s="301">
        <v>0</v>
      </c>
      <c r="G20" s="32"/>
      <c r="H20" s="36"/>
    </row>
    <row r="21" spans="1:11">
      <c r="A21" s="543" t="s">
        <v>126</v>
      </c>
      <c r="B21" s="445"/>
      <c r="C21" s="301"/>
      <c r="D21" s="301">
        <v>1982.178208</v>
      </c>
      <c r="E21" s="301">
        <v>462.41604799999999</v>
      </c>
      <c r="F21" s="301">
        <v>321.47019899999998</v>
      </c>
      <c r="G21" s="32"/>
      <c r="H21" s="36"/>
      <c r="I21" s="136"/>
      <c r="J21" s="136"/>
      <c r="K21" s="136"/>
    </row>
    <row r="22" spans="1:11">
      <c r="A22" s="445" t="s">
        <v>113</v>
      </c>
      <c r="B22" s="445"/>
      <c r="C22" s="301"/>
      <c r="D22" s="301">
        <v>353.08825200000001</v>
      </c>
      <c r="E22" s="301">
        <v>222.464158</v>
      </c>
      <c r="F22" s="301">
        <v>228.28470899999999</v>
      </c>
      <c r="G22" s="32"/>
      <c r="H22" s="36"/>
      <c r="I22" s="136"/>
      <c r="J22" s="136"/>
      <c r="K22" s="136"/>
    </row>
    <row r="23" spans="1:11" ht="12" customHeight="1">
      <c r="A23" s="445" t="s">
        <v>117</v>
      </c>
      <c r="B23" s="445"/>
      <c r="C23" s="301"/>
      <c r="D23" s="301">
        <v>141.47732500000001</v>
      </c>
      <c r="E23" s="301">
        <v>99.663352000000003</v>
      </c>
      <c r="F23" s="301">
        <v>317.98199499999998</v>
      </c>
      <c r="G23" s="32"/>
      <c r="H23" s="36"/>
      <c r="I23" s="136"/>
      <c r="J23" s="136"/>
      <c r="K23" s="136"/>
    </row>
    <row r="24" spans="1:11" s="136" customFormat="1" ht="12" customHeight="1">
      <c r="A24" s="445" t="s">
        <v>127</v>
      </c>
      <c r="B24" s="445"/>
      <c r="C24" s="301"/>
      <c r="D24" s="301">
        <v>903.86285999999996</v>
      </c>
      <c r="E24" s="301">
        <v>831.34199899999999</v>
      </c>
      <c r="F24" s="301">
        <v>671.95465200000001</v>
      </c>
      <c r="G24" s="32"/>
      <c r="H24" s="36"/>
    </row>
    <row r="25" spans="1:11" s="136" customFormat="1" ht="12" customHeight="1">
      <c r="A25" s="445" t="s">
        <v>128</v>
      </c>
      <c r="B25" s="445"/>
      <c r="C25" s="301"/>
      <c r="D25" s="301">
        <v>3.4068499999999999</v>
      </c>
      <c r="E25" s="301">
        <v>3.4068499999999999</v>
      </c>
      <c r="F25" s="301">
        <v>3.5689730000000002</v>
      </c>
      <c r="G25" s="32"/>
      <c r="H25" s="36"/>
    </row>
    <row r="26" spans="1:11" s="136" customFormat="1" ht="12" customHeight="1">
      <c r="A26" s="445" t="s">
        <v>129</v>
      </c>
      <c r="B26" s="445"/>
      <c r="C26" s="301"/>
      <c r="D26" s="301">
        <v>4063.7838809999998</v>
      </c>
      <c r="E26" s="301">
        <v>406.37838799999997</v>
      </c>
      <c r="F26" s="301">
        <v>362.616175</v>
      </c>
      <c r="G26" s="32"/>
      <c r="H26" s="36"/>
    </row>
    <row r="27" spans="1:11" ht="12" customHeight="1">
      <c r="A27" s="119" t="s">
        <v>130</v>
      </c>
      <c r="B27" s="119"/>
      <c r="C27" s="302"/>
      <c r="D27" s="302">
        <v>75.297838999999996</v>
      </c>
      <c r="E27" s="302">
        <v>69.840503999999996</v>
      </c>
      <c r="F27" s="302">
        <v>102.27346900000001</v>
      </c>
      <c r="G27" s="32"/>
      <c r="H27" s="36"/>
      <c r="I27" s="136"/>
      <c r="J27" s="136"/>
      <c r="K27" s="136"/>
    </row>
    <row r="28" spans="1:11">
      <c r="A28" s="666" t="s">
        <v>131</v>
      </c>
      <c r="B28" s="666"/>
      <c r="C28" s="306"/>
      <c r="D28" s="303">
        <v>11668.588045</v>
      </c>
      <c r="E28" s="303">
        <v>2543.1698379999998</v>
      </c>
      <c r="F28" s="303">
        <v>2199.3527480000002</v>
      </c>
      <c r="G28" s="34"/>
      <c r="H28" s="315"/>
      <c r="I28" s="136"/>
      <c r="J28" s="136"/>
      <c r="K28" s="136"/>
    </row>
    <row r="29" spans="1:11">
      <c r="A29" s="113"/>
      <c r="B29" s="113"/>
      <c r="C29" s="295"/>
      <c r="D29" s="303"/>
      <c r="E29" s="303"/>
      <c r="F29" s="303"/>
      <c r="G29" s="34"/>
      <c r="H29" s="315"/>
      <c r="I29" s="136"/>
      <c r="J29" s="136"/>
      <c r="K29" s="136"/>
    </row>
    <row r="30" spans="1:11">
      <c r="A30" s="122" t="s">
        <v>132</v>
      </c>
      <c r="B30" s="123"/>
      <c r="C30" s="297"/>
      <c r="D30" s="305">
        <v>56576.533804999999</v>
      </c>
      <c r="E30" s="305">
        <v>16606.969086999998</v>
      </c>
      <c r="F30" s="305">
        <v>15780.785687</v>
      </c>
      <c r="G30" s="39"/>
      <c r="H30" s="136"/>
      <c r="I30" s="136"/>
      <c r="J30" s="136"/>
      <c r="K30" s="136"/>
    </row>
    <row r="31" spans="1:11">
      <c r="G31" s="136"/>
      <c r="H31" s="136"/>
      <c r="I31" s="136"/>
      <c r="J31" s="136"/>
      <c r="K31" s="136"/>
    </row>
    <row r="32" spans="1:11">
      <c r="G32" s="136"/>
      <c r="H32" s="136"/>
      <c r="I32" s="136"/>
      <c r="J32" s="136"/>
      <c r="K32" s="136"/>
    </row>
    <row r="33" spans="1:11">
      <c r="A33" s="536" t="s">
        <v>133</v>
      </c>
      <c r="B33" s="536"/>
      <c r="C33" s="536"/>
      <c r="D33" s="536"/>
      <c r="E33" s="536"/>
      <c r="F33" s="536"/>
      <c r="G33" s="536"/>
      <c r="H33" s="136"/>
      <c r="I33" s="136"/>
      <c r="J33" s="136"/>
      <c r="K33" s="136"/>
    </row>
    <row r="34" spans="1:11">
      <c r="A34" s="536" t="s">
        <v>134</v>
      </c>
      <c r="B34" s="536"/>
      <c r="C34" s="536"/>
      <c r="D34" s="536"/>
      <c r="E34" s="536"/>
      <c r="F34" s="6"/>
      <c r="G34" s="536"/>
      <c r="H34" s="136"/>
      <c r="I34" s="136"/>
      <c r="J34" s="136"/>
      <c r="K34" s="136"/>
    </row>
    <row r="35" spans="1:11">
      <c r="A35" s="536" t="s">
        <v>135</v>
      </c>
      <c r="B35" s="536"/>
      <c r="C35" s="536"/>
      <c r="D35" s="536"/>
      <c r="E35" s="536"/>
      <c r="F35" s="536"/>
      <c r="G35" s="536"/>
      <c r="H35" s="136"/>
      <c r="I35" s="136"/>
      <c r="J35" s="136"/>
      <c r="K35" s="136"/>
    </row>
    <row r="36" spans="1:11">
      <c r="A36" s="536" t="s">
        <v>136</v>
      </c>
      <c r="B36" s="536"/>
      <c r="C36" s="536"/>
      <c r="D36" s="536"/>
      <c r="E36" s="536"/>
      <c r="F36" s="536"/>
      <c r="G36" s="536"/>
      <c r="H36" s="136"/>
      <c r="I36" s="136"/>
      <c r="J36" s="136"/>
      <c r="K36" s="136"/>
    </row>
    <row r="37" spans="1:11">
      <c r="A37" s="536" t="s">
        <v>137</v>
      </c>
      <c r="B37" s="536"/>
      <c r="C37" s="536"/>
      <c r="D37" s="536"/>
      <c r="E37" s="536"/>
      <c r="F37" s="536"/>
      <c r="G37" s="536"/>
      <c r="H37" s="136"/>
      <c r="I37" s="136"/>
      <c r="J37" s="136"/>
      <c r="K37" s="136"/>
    </row>
    <row r="38" spans="1:11">
      <c r="A38" s="536" t="s">
        <v>138</v>
      </c>
      <c r="B38" s="536"/>
      <c r="C38" s="536"/>
      <c r="D38" s="536"/>
      <c r="E38" s="536"/>
      <c r="F38" s="536"/>
      <c r="G38" s="536"/>
      <c r="H38" s="136"/>
      <c r="I38" s="136"/>
      <c r="J38" s="136"/>
      <c r="K38" s="136"/>
    </row>
    <row r="39" spans="1:11">
      <c r="A39" s="536"/>
      <c r="B39" s="536"/>
      <c r="C39" s="536"/>
      <c r="D39" s="536"/>
      <c r="E39" s="536"/>
      <c r="F39" s="536"/>
      <c r="G39" s="536"/>
      <c r="H39" s="136"/>
      <c r="I39" s="136"/>
      <c r="J39" s="136"/>
      <c r="K39" s="136"/>
    </row>
    <row r="40" spans="1:11">
      <c r="A40" s="536"/>
      <c r="B40" s="536"/>
      <c r="C40" s="536"/>
      <c r="D40" s="536"/>
      <c r="E40" s="536"/>
      <c r="F40" s="536"/>
      <c r="G40" s="536"/>
      <c r="H40" s="136"/>
      <c r="I40" s="136"/>
      <c r="J40" s="136"/>
      <c r="K40" s="136"/>
    </row>
    <row r="41" spans="1:11">
      <c r="A41" s="402"/>
      <c r="B41" s="536"/>
      <c r="C41" s="536"/>
      <c r="D41" s="536"/>
      <c r="E41" s="536"/>
      <c r="F41" s="536"/>
      <c r="G41" s="536"/>
      <c r="H41" s="136"/>
      <c r="I41" s="136"/>
      <c r="J41" s="136"/>
      <c r="K41" s="136"/>
    </row>
    <row r="42" spans="1:11">
      <c r="A42" s="536"/>
      <c r="B42" s="536"/>
      <c r="C42" s="536"/>
      <c r="D42" s="536"/>
      <c r="E42" s="536"/>
      <c r="F42" s="536"/>
      <c r="G42" s="536"/>
      <c r="H42" s="136"/>
      <c r="I42" s="136"/>
      <c r="J42" s="136"/>
      <c r="K42" s="136"/>
    </row>
    <row r="43" spans="1:11">
      <c r="A43" s="536"/>
      <c r="B43" s="536"/>
      <c r="C43" s="536"/>
      <c r="D43" s="536"/>
      <c r="E43" s="536"/>
      <c r="F43" s="536"/>
      <c r="G43" s="536"/>
      <c r="H43" s="136"/>
      <c r="I43" s="136"/>
      <c r="J43" s="136"/>
      <c r="K43" s="136"/>
    </row>
    <row r="44" spans="1:11">
      <c r="A44" s="536"/>
      <c r="B44" s="536"/>
      <c r="C44" s="536"/>
      <c r="D44" s="536"/>
      <c r="E44" s="536"/>
      <c r="F44" s="536"/>
      <c r="G44" s="536"/>
      <c r="H44" s="136"/>
      <c r="I44" s="136"/>
      <c r="J44" s="136"/>
      <c r="K44" s="136"/>
    </row>
    <row r="45" spans="1:11">
      <c r="A45" s="536"/>
      <c r="B45" s="536"/>
      <c r="C45" s="536"/>
      <c r="D45" s="536"/>
      <c r="E45" s="536"/>
      <c r="F45" s="536"/>
      <c r="G45" s="536"/>
      <c r="H45" s="136"/>
      <c r="I45" s="136"/>
      <c r="J45" s="136"/>
      <c r="K45" s="136"/>
    </row>
    <row r="54" spans="2:2">
      <c r="B54" s="388"/>
    </row>
  </sheetData>
  <mergeCells count="2">
    <mergeCell ref="A15:B15"/>
    <mergeCell ref="A28:B28"/>
  </mergeCells>
  <phoneticPr fontId="7" type="noConversion"/>
  <hyperlinks>
    <hyperlink ref="H5" location="Innholdsfortegnelse!A1" display="Til innholdsfortegnelse" xr:uid="{A5B8358E-B0CC-4AAB-AE75-A1EEA523CE26}"/>
  </hyperlink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&amp;R&amp;"Calibri"&amp;12&amp;KFF9100F O R T R O L I G&amp;1#</oddHeader>
    <oddFooter>&amp;R&amp;A</oddFooter>
  </headerFooter>
  <rowBreaks count="1" manualBreakCount="1">
    <brk id="2" max="5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19">
    <tabColor theme="0" tint="-0.249977111117893"/>
    <pageSetUpPr fitToPage="1"/>
  </sheetPr>
  <dimension ref="A1:H54"/>
  <sheetViews>
    <sheetView workbookViewId="0">
      <selection activeCell="E4" sqref="E4"/>
    </sheetView>
  </sheetViews>
  <sheetFormatPr baseColWidth="10" defaultColWidth="11" defaultRowHeight="12"/>
  <cols>
    <col min="1" max="1" width="35" style="136" customWidth="1"/>
    <col min="2" max="2" width="1" style="136" customWidth="1"/>
    <col min="3" max="6" width="12.625" style="136" customWidth="1"/>
    <col min="7" max="7" width="12.625" style="5" customWidth="1"/>
    <col min="8" max="8" width="11" style="5"/>
    <col min="9" max="9" width="31.25" style="5" customWidth="1"/>
    <col min="10" max="16384" width="11" style="5"/>
  </cols>
  <sheetData>
    <row r="1" spans="1:8" ht="21">
      <c r="A1" s="374" t="s">
        <v>139</v>
      </c>
      <c r="B1" s="536"/>
      <c r="C1" s="536"/>
      <c r="D1" s="536"/>
      <c r="E1" s="536"/>
      <c r="F1" s="536"/>
      <c r="G1" s="536"/>
      <c r="H1" s="136"/>
    </row>
    <row r="2" spans="1:8">
      <c r="A2" s="536" t="s">
        <v>35</v>
      </c>
      <c r="B2" s="536"/>
      <c r="C2" s="536"/>
      <c r="D2" s="536"/>
      <c r="E2" s="536"/>
      <c r="F2" s="536"/>
      <c r="G2" s="536"/>
      <c r="H2" s="136"/>
    </row>
    <row r="3" spans="1:8">
      <c r="A3" s="54"/>
      <c r="B3" s="54"/>
      <c r="C3" s="114"/>
      <c r="E3" s="114"/>
      <c r="F3" s="114"/>
      <c r="G3" s="114"/>
      <c r="H3" s="136"/>
    </row>
    <row r="4" spans="1:8" ht="13.5" thickBot="1">
      <c r="A4" s="375">
        <v>44196</v>
      </c>
      <c r="B4" s="138"/>
      <c r="C4" s="294" t="s">
        <v>47</v>
      </c>
      <c r="D4" s="291"/>
      <c r="E4" s="695" t="s">
        <v>781</v>
      </c>
      <c r="F4" s="291"/>
      <c r="G4" s="291"/>
      <c r="H4" s="469"/>
    </row>
    <row r="5" spans="1:8">
      <c r="A5" s="668" t="s">
        <v>140</v>
      </c>
      <c r="B5" s="668"/>
      <c r="C5" s="90">
        <v>872.40172800000005</v>
      </c>
      <c r="D5" s="299"/>
      <c r="E5" s="299"/>
      <c r="F5" s="299"/>
      <c r="G5" s="299"/>
      <c r="H5" s="46"/>
    </row>
    <row r="6" spans="1:8">
      <c r="A6" s="668" t="s">
        <v>141</v>
      </c>
      <c r="B6" s="668"/>
      <c r="C6" s="90">
        <v>826.57</v>
      </c>
      <c r="D6" s="299"/>
      <c r="E6" s="299"/>
      <c r="F6" s="299"/>
      <c r="G6" s="299"/>
      <c r="H6" s="46"/>
    </row>
    <row r="7" spans="1:8">
      <c r="A7" s="668" t="s">
        <v>142</v>
      </c>
      <c r="B7" s="668"/>
      <c r="C7" s="90">
        <v>716.79776400000003</v>
      </c>
      <c r="D7" s="299"/>
      <c r="E7" s="299"/>
      <c r="F7" s="299"/>
      <c r="G7" s="299"/>
      <c r="H7" s="46"/>
    </row>
    <row r="8" spans="1:8" s="136" customFormat="1">
      <c r="A8" s="668" t="s">
        <v>143</v>
      </c>
      <c r="B8" s="668"/>
      <c r="C8" s="90">
        <v>805.2564973333333</v>
      </c>
      <c r="D8" s="90"/>
      <c r="E8" s="90"/>
      <c r="F8" s="90"/>
      <c r="G8" s="90"/>
      <c r="H8" s="46"/>
    </row>
    <row r="9" spans="1:8">
      <c r="A9" s="122" t="s">
        <v>144</v>
      </c>
      <c r="B9" s="122"/>
      <c r="C9" s="139">
        <v>120.78847459999999</v>
      </c>
      <c r="D9" s="459"/>
      <c r="E9" s="459"/>
      <c r="F9" s="459"/>
      <c r="G9" s="459"/>
      <c r="H9" s="46"/>
    </row>
    <row r="10" spans="1:8" s="136" customFormat="1">
      <c r="A10" s="460"/>
      <c r="B10" s="460"/>
      <c r="C10" s="459"/>
      <c r="D10" s="459"/>
      <c r="E10" s="459"/>
      <c r="F10" s="459"/>
      <c r="G10" s="459"/>
      <c r="H10" s="46"/>
    </row>
    <row r="11" spans="1:8">
      <c r="A11" s="122" t="s">
        <v>100</v>
      </c>
      <c r="B11" s="122"/>
      <c r="C11" s="139">
        <v>1509.8559324999999</v>
      </c>
      <c r="D11" s="140"/>
      <c r="E11" s="140"/>
      <c r="F11" s="140"/>
      <c r="G11" s="140"/>
      <c r="H11" s="46"/>
    </row>
    <row r="12" spans="1:8" s="136" customFormat="1" ht="12" customHeight="1">
      <c r="A12" s="54"/>
      <c r="B12" s="54"/>
      <c r="C12" s="114"/>
      <c r="D12" s="298"/>
      <c r="E12" s="114"/>
      <c r="F12" s="114"/>
      <c r="G12" s="140"/>
      <c r="H12" s="46"/>
    </row>
    <row r="13" spans="1:8" s="136" customFormat="1" ht="12.75" thickBot="1">
      <c r="A13" s="375">
        <v>43646</v>
      </c>
      <c r="B13" s="321"/>
      <c r="C13" s="294" t="s">
        <v>47</v>
      </c>
      <c r="D13" s="291"/>
      <c r="E13" s="291"/>
      <c r="F13" s="291"/>
      <c r="G13" s="291"/>
      <c r="H13" s="46"/>
    </row>
    <row r="14" spans="1:8" s="136" customFormat="1">
      <c r="A14" s="668" t="s">
        <v>141</v>
      </c>
      <c r="B14" s="668"/>
      <c r="C14" s="90">
        <v>825.38964899999996</v>
      </c>
      <c r="D14" s="299"/>
      <c r="E14" s="299"/>
      <c r="F14" s="299"/>
      <c r="G14" s="299"/>
      <c r="H14" s="46"/>
    </row>
    <row r="15" spans="1:8" s="136" customFormat="1">
      <c r="A15" s="668" t="s">
        <v>142</v>
      </c>
      <c r="B15" s="668"/>
      <c r="C15" s="90">
        <v>715.841905</v>
      </c>
      <c r="D15" s="299"/>
      <c r="E15" s="299"/>
      <c r="F15" s="299"/>
      <c r="G15" s="299"/>
      <c r="H15" s="46"/>
    </row>
    <row r="16" spans="1:8" s="136" customFormat="1">
      <c r="A16" s="668" t="s">
        <v>145</v>
      </c>
      <c r="B16" s="668"/>
      <c r="C16" s="90">
        <v>717.11141599999996</v>
      </c>
      <c r="D16" s="299"/>
      <c r="E16" s="299"/>
      <c r="F16" s="299"/>
      <c r="G16" s="299"/>
      <c r="H16" s="46"/>
    </row>
    <row r="17" spans="1:8" s="136" customFormat="1">
      <c r="A17" s="668" t="s">
        <v>143</v>
      </c>
      <c r="B17" s="668"/>
      <c r="C17" s="90">
        <v>752.78098999999986</v>
      </c>
      <c r="D17" s="90"/>
      <c r="E17" s="90"/>
      <c r="F17" s="90"/>
      <c r="G17" s="90"/>
      <c r="H17" s="46"/>
    </row>
    <row r="18" spans="1:8">
      <c r="A18" s="122" t="s">
        <v>144</v>
      </c>
      <c r="B18" s="122"/>
      <c r="C18" s="139">
        <v>112.91714849999998</v>
      </c>
      <c r="D18" s="459"/>
      <c r="E18" s="459"/>
      <c r="F18" s="459"/>
      <c r="G18" s="459"/>
      <c r="H18" s="46"/>
    </row>
    <row r="19" spans="1:8">
      <c r="A19" s="536"/>
      <c r="B19" s="536"/>
      <c r="C19" s="140"/>
      <c r="D19" s="140"/>
      <c r="E19" s="140"/>
      <c r="F19" s="140"/>
      <c r="G19" s="140"/>
      <c r="H19" s="59"/>
    </row>
    <row r="20" spans="1:8">
      <c r="A20" s="122" t="s">
        <v>100</v>
      </c>
      <c r="B20" s="122"/>
      <c r="C20" s="139">
        <v>1411.4643562499998</v>
      </c>
      <c r="D20" s="140"/>
      <c r="E20" s="140"/>
      <c r="F20" s="140"/>
      <c r="G20" s="140"/>
      <c r="H20" s="59"/>
    </row>
    <row r="21" spans="1:8">
      <c r="A21" s="667"/>
      <c r="B21" s="667"/>
      <c r="C21" s="667"/>
      <c r="D21" s="667"/>
      <c r="E21" s="667"/>
      <c r="F21" s="667"/>
      <c r="G21" s="667"/>
      <c r="H21" s="136"/>
    </row>
    <row r="22" spans="1:8">
      <c r="A22" s="667"/>
      <c r="B22" s="667"/>
      <c r="C22" s="667"/>
      <c r="D22" s="667"/>
      <c r="E22" s="667"/>
      <c r="F22" s="667"/>
      <c r="G22" s="667"/>
      <c r="H22" s="136"/>
    </row>
    <row r="23" spans="1:8">
      <c r="A23" s="536"/>
      <c r="B23" s="536"/>
      <c r="C23" s="536"/>
      <c r="D23" s="536"/>
      <c r="E23" s="536"/>
      <c r="F23" s="536"/>
      <c r="G23" s="536"/>
      <c r="H23" s="136"/>
    </row>
    <row r="24" spans="1:8">
      <c r="A24" s="536"/>
      <c r="B24" s="536"/>
      <c r="C24" s="536"/>
      <c r="D24" s="536"/>
      <c r="E24" s="536"/>
      <c r="F24" s="536"/>
      <c r="G24" s="536"/>
      <c r="H24" s="136"/>
    </row>
    <row r="25" spans="1:8" ht="14.25">
      <c r="A25" s="145"/>
      <c r="B25" s="536"/>
      <c r="C25" s="536"/>
      <c r="D25" s="536"/>
      <c r="E25" s="536"/>
      <c r="F25" s="536"/>
      <c r="G25" s="536"/>
      <c r="H25" s="136"/>
    </row>
    <row r="51" spans="2:2">
      <c r="B51" s="388">
        <v>43646</v>
      </c>
    </row>
    <row r="52" spans="2:2">
      <c r="B52" s="136">
        <v>5903</v>
      </c>
    </row>
    <row r="53" spans="2:2">
      <c r="B53" s="136">
        <v>26293</v>
      </c>
    </row>
    <row r="54" spans="2:2">
      <c r="B54" s="136">
        <v>22.45</v>
      </c>
    </row>
  </sheetData>
  <mergeCells count="10">
    <mergeCell ref="A21:G21"/>
    <mergeCell ref="A22:G22"/>
    <mergeCell ref="A5:B5"/>
    <mergeCell ref="A6:B6"/>
    <mergeCell ref="A7:B7"/>
    <mergeCell ref="A14:B14"/>
    <mergeCell ref="A15:B15"/>
    <mergeCell ref="A16:B16"/>
    <mergeCell ref="A8:B8"/>
    <mergeCell ref="A17:B17"/>
  </mergeCells>
  <phoneticPr fontId="7" type="noConversion"/>
  <hyperlinks>
    <hyperlink ref="E4" location="Innholdsfortegnelse!A1" display="Til innholdsfortegnelse" xr:uid="{56661ED8-DE4E-4408-8885-3074BD9452AA}"/>
  </hyperlinks>
  <pageMargins left="0.74803149606299213" right="0.74803149606299213" top="0.98425196850393704" bottom="0.98425196850393704" header="0.51181102362204722" footer="0.51181102362204722"/>
  <pageSetup paperSize="9" scale="6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  <pageSetUpPr fitToPage="1"/>
  </sheetPr>
  <dimension ref="A1:L54"/>
  <sheetViews>
    <sheetView showGridLines="0" zoomScaleNormal="100" workbookViewId="0">
      <selection activeCell="I4" sqref="I4"/>
    </sheetView>
  </sheetViews>
  <sheetFormatPr baseColWidth="10" defaultColWidth="11" defaultRowHeight="12"/>
  <cols>
    <col min="1" max="1" width="20.375" style="5" customWidth="1"/>
    <col min="2" max="2" width="2.75" style="5" customWidth="1"/>
    <col min="3" max="3" width="40.875" style="5" customWidth="1"/>
    <col min="4" max="4" width="12" style="5" customWidth="1"/>
    <col min="5" max="5" width="10.625" style="5" customWidth="1"/>
    <col min="6" max="6" width="9.875" style="5" customWidth="1"/>
    <col min="7" max="9" width="11" style="5"/>
    <col min="10" max="10" width="9.875" style="5" bestFit="1" customWidth="1"/>
    <col min="11" max="11" width="19.75" style="5" bestFit="1" customWidth="1"/>
    <col min="12" max="16384" width="11" style="5"/>
  </cols>
  <sheetData>
    <row r="1" spans="1:12" ht="21">
      <c r="A1" s="374" t="s">
        <v>146</v>
      </c>
      <c r="B1" s="9"/>
      <c r="C1" s="9"/>
      <c r="D1" s="61"/>
      <c r="E1" s="61"/>
      <c r="F1" s="136"/>
      <c r="G1" s="136"/>
      <c r="H1" s="136"/>
      <c r="I1" s="136"/>
      <c r="J1" s="136"/>
      <c r="K1" s="136"/>
      <c r="L1" s="136"/>
    </row>
    <row r="2" spans="1:12">
      <c r="A2" s="536" t="s">
        <v>35</v>
      </c>
      <c r="B2" s="469"/>
      <c r="C2" s="10"/>
      <c r="D2" s="11"/>
      <c r="E2" s="10"/>
      <c r="F2" s="469"/>
      <c r="G2" s="469"/>
      <c r="H2" s="469"/>
      <c r="I2" s="136"/>
      <c r="J2" s="136"/>
      <c r="K2" s="136"/>
      <c r="L2" s="136"/>
    </row>
    <row r="3" spans="1:12">
      <c r="A3" s="26"/>
      <c r="B3" s="26"/>
      <c r="C3" s="26"/>
      <c r="D3" s="496"/>
      <c r="E3" s="497" t="s">
        <v>147</v>
      </c>
      <c r="F3" s="26"/>
      <c r="G3" s="26"/>
      <c r="H3" s="469"/>
      <c r="I3" s="136"/>
      <c r="J3" s="136"/>
      <c r="K3" s="136"/>
      <c r="L3" s="136"/>
    </row>
    <row r="4" spans="1:12" ht="12.75">
      <c r="A4" s="671" t="s">
        <v>148</v>
      </c>
      <c r="B4" s="671"/>
      <c r="C4" s="498" t="s">
        <v>149</v>
      </c>
      <c r="D4" s="499" t="s">
        <v>150</v>
      </c>
      <c r="E4" s="499" t="s">
        <v>151</v>
      </c>
      <c r="F4" s="500">
        <v>2020</v>
      </c>
      <c r="G4" s="501">
        <v>2019</v>
      </c>
      <c r="H4" s="469"/>
      <c r="I4" s="695" t="s">
        <v>781</v>
      </c>
      <c r="J4" s="136"/>
      <c r="K4" s="136"/>
      <c r="L4" s="136"/>
    </row>
    <row r="5" spans="1:12">
      <c r="A5" s="502"/>
      <c r="B5" s="503"/>
      <c r="C5" s="504"/>
      <c r="D5" s="497"/>
      <c r="E5" s="497"/>
      <c r="F5" s="502"/>
      <c r="G5" s="505"/>
      <c r="H5" s="469"/>
      <c r="I5" s="136"/>
      <c r="J5" s="136"/>
      <c r="K5" s="136"/>
      <c r="L5" s="136"/>
    </row>
    <row r="6" spans="1:12">
      <c r="A6" s="669" t="s">
        <v>152</v>
      </c>
      <c r="B6" s="669"/>
      <c r="C6" s="484"/>
      <c r="D6" s="485"/>
      <c r="E6" s="485"/>
      <c r="F6" s="506"/>
      <c r="G6" s="507"/>
      <c r="H6" s="469"/>
      <c r="I6" s="136"/>
      <c r="J6" s="136"/>
      <c r="K6" s="136"/>
      <c r="L6" s="136"/>
    </row>
    <row r="7" spans="1:12">
      <c r="A7" s="492" t="s">
        <v>153</v>
      </c>
      <c r="B7" s="490"/>
      <c r="C7" s="484" t="s">
        <v>154</v>
      </c>
      <c r="D7" s="485">
        <v>2029</v>
      </c>
      <c r="E7" s="485">
        <v>2024</v>
      </c>
      <c r="F7" s="508">
        <v>300</v>
      </c>
      <c r="G7" s="491">
        <v>300</v>
      </c>
      <c r="H7" s="469"/>
      <c r="I7" s="136"/>
      <c r="J7" s="136"/>
      <c r="K7" s="136"/>
      <c r="L7" s="136"/>
    </row>
    <row r="8" spans="1:12">
      <c r="A8" s="623" t="s">
        <v>155</v>
      </c>
      <c r="B8" s="624"/>
      <c r="C8" s="625"/>
      <c r="D8" s="626"/>
      <c r="E8" s="626"/>
      <c r="F8" s="627">
        <v>300</v>
      </c>
      <c r="G8" s="628">
        <v>300</v>
      </c>
      <c r="H8" s="469"/>
      <c r="I8" s="136"/>
      <c r="J8" s="136"/>
      <c r="K8" s="136"/>
      <c r="L8" s="136"/>
    </row>
    <row r="9" spans="1:12">
      <c r="A9" s="513" t="s">
        <v>156</v>
      </c>
      <c r="B9" s="514"/>
      <c r="C9" s="515"/>
      <c r="D9" s="516"/>
      <c r="E9" s="516"/>
      <c r="F9" s="523">
        <v>102</v>
      </c>
      <c r="G9" s="517">
        <v>97</v>
      </c>
      <c r="H9" s="469"/>
      <c r="I9" s="136"/>
      <c r="J9" s="136"/>
      <c r="K9" s="136"/>
      <c r="L9" s="136"/>
    </row>
    <row r="10" spans="1:12" ht="14.25">
      <c r="A10" s="492"/>
      <c r="B10" s="510"/>
      <c r="C10" s="484"/>
      <c r="D10" s="509"/>
      <c r="E10" s="509"/>
      <c r="F10" s="522"/>
      <c r="G10" s="511"/>
      <c r="H10" s="12"/>
      <c r="I10" s="26"/>
      <c r="J10" s="136"/>
      <c r="K10" s="136"/>
      <c r="L10" s="136"/>
    </row>
    <row r="11" spans="1:12" ht="14.25">
      <c r="A11" s="669" t="s">
        <v>157</v>
      </c>
      <c r="B11" s="669"/>
      <c r="C11" s="487"/>
      <c r="D11" s="484"/>
      <c r="E11" s="484"/>
      <c r="F11" s="488"/>
      <c r="G11" s="489"/>
      <c r="H11" s="12"/>
      <c r="I11" s="26"/>
      <c r="J11" s="136"/>
      <c r="K11" s="136"/>
      <c r="L11" s="136"/>
    </row>
    <row r="12" spans="1:12">
      <c r="A12" s="62" t="s">
        <v>158</v>
      </c>
      <c r="B12" s="490"/>
      <c r="C12" s="484" t="s">
        <v>159</v>
      </c>
      <c r="D12" s="485"/>
      <c r="E12" s="486">
        <v>2023</v>
      </c>
      <c r="F12" s="491">
        <v>225</v>
      </c>
      <c r="G12" s="491">
        <v>225</v>
      </c>
      <c r="H12" s="12"/>
      <c r="I12" s="26"/>
      <c r="J12" s="136"/>
      <c r="K12" s="136"/>
      <c r="L12" s="136"/>
    </row>
    <row r="13" spans="1:12" s="402" customFormat="1">
      <c r="A13" s="623" t="s">
        <v>160</v>
      </c>
      <c r="B13" s="624"/>
      <c r="C13" s="625"/>
      <c r="D13" s="626"/>
      <c r="E13" s="626"/>
      <c r="F13" s="627">
        <v>225</v>
      </c>
      <c r="G13" s="628">
        <v>225</v>
      </c>
      <c r="H13" s="26"/>
      <c r="I13" s="26"/>
      <c r="J13" s="26"/>
      <c r="K13" s="26"/>
      <c r="L13" s="26"/>
    </row>
    <row r="14" spans="1:12" s="402" customFormat="1">
      <c r="A14" s="513" t="s">
        <v>161</v>
      </c>
      <c r="B14" s="518"/>
      <c r="C14" s="519"/>
      <c r="D14" s="520"/>
      <c r="E14" s="520"/>
      <c r="F14" s="521">
        <v>63</v>
      </c>
      <c r="G14" s="522">
        <v>80</v>
      </c>
      <c r="H14" s="26"/>
      <c r="I14" s="26"/>
      <c r="J14" s="26"/>
      <c r="K14" s="26"/>
      <c r="L14" s="26"/>
    </row>
    <row r="15" spans="1:12">
      <c r="A15" s="492"/>
      <c r="B15" s="493"/>
      <c r="C15" s="484"/>
      <c r="D15" s="484"/>
      <c r="E15" s="484"/>
      <c r="F15" s="494"/>
      <c r="G15" s="495"/>
      <c r="H15" s="26"/>
      <c r="I15" s="26"/>
      <c r="J15" s="26"/>
      <c r="K15" s="26"/>
      <c r="L15" s="26"/>
    </row>
    <row r="16" spans="1:12">
      <c r="A16" s="623" t="s">
        <v>162</v>
      </c>
      <c r="B16" s="629"/>
      <c r="C16" s="625"/>
      <c r="D16" s="630"/>
      <c r="E16" s="630"/>
      <c r="F16" s="627">
        <v>525</v>
      </c>
      <c r="G16" s="631">
        <v>525</v>
      </c>
      <c r="H16" s="26"/>
      <c r="I16" s="26"/>
      <c r="J16" s="26"/>
      <c r="K16" s="26"/>
      <c r="L16" s="26"/>
    </row>
    <row r="17" spans="1:12" s="136" customFormat="1">
      <c r="A17" s="632" t="s">
        <v>163</v>
      </c>
      <c r="B17" s="633"/>
      <c r="C17" s="634"/>
      <c r="D17" s="635"/>
      <c r="E17" s="635"/>
      <c r="F17" s="636">
        <v>690</v>
      </c>
      <c r="G17" s="637">
        <v>702</v>
      </c>
      <c r="H17" s="26"/>
      <c r="I17" s="26"/>
      <c r="J17" s="26"/>
      <c r="K17" s="26"/>
      <c r="L17" s="26"/>
    </row>
    <row r="18" spans="1:12" s="136" customFormat="1">
      <c r="A18" s="512"/>
      <c r="B18" s="524"/>
      <c r="C18" s="16"/>
      <c r="D18" s="20"/>
      <c r="E18" s="20"/>
      <c r="F18" s="461"/>
      <c r="G18" s="525"/>
      <c r="H18" s="26"/>
      <c r="I18" s="26"/>
      <c r="J18" s="26"/>
      <c r="K18" s="26"/>
      <c r="L18" s="26"/>
    </row>
    <row r="19" spans="1:12">
      <c r="A19" s="402"/>
      <c r="B19" s="402"/>
      <c r="C19" s="402"/>
      <c r="D19" s="402"/>
      <c r="E19" s="402"/>
      <c r="F19" s="402"/>
      <c r="G19" s="402"/>
      <c r="H19" s="402"/>
      <c r="I19" s="402"/>
      <c r="J19" s="402"/>
      <c r="K19" s="136"/>
      <c r="L19" s="136"/>
    </row>
    <row r="20" spans="1:12">
      <c r="A20" s="402" t="s">
        <v>164</v>
      </c>
      <c r="B20" s="26"/>
      <c r="C20" s="402"/>
      <c r="D20" s="402"/>
      <c r="E20" s="402"/>
      <c r="F20" s="402"/>
      <c r="G20" s="402"/>
      <c r="H20" s="402"/>
      <c r="I20" s="402"/>
      <c r="J20" s="402"/>
      <c r="K20" s="136"/>
      <c r="L20" s="136"/>
    </row>
    <row r="21" spans="1:12">
      <c r="A21" s="402" t="s">
        <v>165</v>
      </c>
      <c r="B21" s="26"/>
      <c r="C21" s="402"/>
      <c r="D21" s="402"/>
      <c r="E21" s="402"/>
      <c r="F21" s="402"/>
      <c r="G21" s="402"/>
      <c r="H21" s="402"/>
      <c r="I21" s="402"/>
      <c r="J21" s="402"/>
      <c r="K21" s="136"/>
      <c r="L21" s="136"/>
    </row>
    <row r="23" spans="1:12" ht="12.75">
      <c r="A23" s="63"/>
      <c r="B23" s="63"/>
      <c r="C23" s="63"/>
      <c r="D23" s="63"/>
      <c r="E23" s="63"/>
      <c r="F23" s="63"/>
      <c r="G23" s="63"/>
      <c r="H23" s="136"/>
      <c r="I23" s="136"/>
      <c r="J23" s="136"/>
      <c r="K23" s="136"/>
      <c r="L23" s="136"/>
    </row>
    <row r="24" spans="1:12">
      <c r="A24" s="605"/>
      <c r="B24" s="64"/>
      <c r="C24" s="64"/>
      <c r="D24" s="64"/>
      <c r="E24" s="64"/>
      <c r="F24" s="670"/>
      <c r="G24" s="670"/>
      <c r="H24" s="136"/>
      <c r="I24" s="136"/>
      <c r="J24" s="136"/>
      <c r="K24" s="136"/>
      <c r="L24" s="136"/>
    </row>
    <row r="50" spans="10:12" ht="12.75">
      <c r="J50" s="26"/>
      <c r="K50" s="63"/>
      <c r="L50" s="63"/>
    </row>
    <row r="51" spans="10:12" ht="12.75">
      <c r="J51" s="26"/>
      <c r="K51" s="63"/>
      <c r="L51" s="63"/>
    </row>
    <row r="52" spans="10:12" ht="12.75">
      <c r="J52" s="26"/>
      <c r="K52" s="63"/>
      <c r="L52" s="63"/>
    </row>
    <row r="53" spans="10:12" ht="12.75">
      <c r="J53" s="26"/>
      <c r="K53" s="63"/>
      <c r="L53" s="63"/>
    </row>
    <row r="54" spans="10:12" ht="12.75">
      <c r="J54" s="26"/>
      <c r="K54" s="63"/>
      <c r="L54" s="63"/>
    </row>
  </sheetData>
  <mergeCells count="4">
    <mergeCell ref="A6:B6"/>
    <mergeCell ref="F24:G24"/>
    <mergeCell ref="A4:B4"/>
    <mergeCell ref="A11:B11"/>
  </mergeCells>
  <hyperlinks>
    <hyperlink ref="I4" location="Innholdsfortegnelse!A1" display="Til innholdsfortegnelse" xr:uid="{E66F06D2-03D1-4FBA-BFA0-8741BE6677E2}"/>
  </hyperlinks>
  <pageMargins left="0.74803149606299213" right="0.27559055118110237" top="0.98425196850393704" bottom="0.98425196850393704" header="0.51181102362204722" footer="0.51181102362204722"/>
  <pageSetup paperSize="9" scale="63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5">
    <tabColor theme="0" tint="-0.249977111117893"/>
    <pageSetUpPr fitToPage="1"/>
  </sheetPr>
  <dimension ref="A1:N9"/>
  <sheetViews>
    <sheetView zoomScaleNormal="100" workbookViewId="0">
      <selection activeCell="I3" sqref="I3"/>
    </sheetView>
  </sheetViews>
  <sheetFormatPr baseColWidth="10" defaultColWidth="11" defaultRowHeight="12"/>
  <cols>
    <col min="1" max="1" width="22.75" style="124" customWidth="1"/>
    <col min="2" max="2" width="14.25" style="124" customWidth="1"/>
    <col min="3" max="3" width="12.875" style="124" customWidth="1"/>
    <col min="4" max="4" width="11.5" style="124" customWidth="1"/>
    <col min="5" max="5" width="10.375" style="124" customWidth="1"/>
    <col min="6" max="6" width="10.375" style="5" customWidth="1"/>
    <col min="7" max="16384" width="11" style="5"/>
  </cols>
  <sheetData>
    <row r="1" spans="1:14" ht="21">
      <c r="A1" s="374" t="s">
        <v>166</v>
      </c>
      <c r="B1" s="37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</row>
    <row r="2" spans="1:14">
      <c r="A2" s="33"/>
      <c r="B2" s="37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</row>
    <row r="3" spans="1:14" ht="12.75">
      <c r="A3" s="136" t="s">
        <v>167</v>
      </c>
      <c r="B3" s="37"/>
      <c r="C3" s="136"/>
      <c r="D3" s="136"/>
      <c r="E3" s="136"/>
      <c r="F3" s="136"/>
      <c r="G3" s="136"/>
      <c r="H3" s="136"/>
      <c r="I3" s="695" t="s">
        <v>781</v>
      </c>
      <c r="J3" s="136"/>
      <c r="K3" s="136"/>
      <c r="L3" s="136"/>
      <c r="M3" s="136"/>
      <c r="N3" s="136"/>
    </row>
    <row r="4" spans="1:14">
      <c r="A4" s="136"/>
      <c r="B4" s="136"/>
      <c r="C4" s="136"/>
      <c r="D4" s="136"/>
      <c r="E4" s="136"/>
      <c r="F4" s="136"/>
      <c r="G4" s="136"/>
      <c r="H4" s="136"/>
      <c r="I4" s="136"/>
      <c r="J4" s="67"/>
      <c r="K4" s="68"/>
      <c r="L4" s="136"/>
      <c r="M4" s="136"/>
      <c r="N4" s="136"/>
    </row>
    <row r="5" spans="1:14">
      <c r="A5" s="136"/>
      <c r="B5" s="136"/>
      <c r="C5" s="136"/>
      <c r="D5" s="136"/>
      <c r="E5" s="136"/>
      <c r="F5" s="136"/>
      <c r="G5" s="136"/>
      <c r="H5" s="136"/>
      <c r="I5" s="136"/>
      <c r="J5" s="136"/>
      <c r="K5" s="68"/>
      <c r="L5" s="136"/>
      <c r="M5" s="136"/>
      <c r="N5" s="136"/>
    </row>
    <row r="6" spans="1:14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>
      <c r="A7" s="136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68"/>
      <c r="M7" s="136"/>
      <c r="N7" s="68"/>
    </row>
    <row r="8" spans="1:14">
      <c r="A8" s="136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</row>
    <row r="9" spans="1:14">
      <c r="A9" s="136"/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</row>
  </sheetData>
  <phoneticPr fontId="7" type="noConversion"/>
  <hyperlinks>
    <hyperlink ref="I3" location="Innholdsfortegnelse!A1" display="Til innholdsfortegnelse" xr:uid="{60C93F71-7A11-48AA-82CC-38034BAE02F5}"/>
  </hyperlinks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4">
    <tabColor theme="0" tint="-0.249977111117893"/>
    <pageSetUpPr fitToPage="1"/>
  </sheetPr>
  <dimension ref="A1:J33"/>
  <sheetViews>
    <sheetView showGridLines="0" workbookViewId="0">
      <selection activeCell="F4" sqref="F4"/>
    </sheetView>
  </sheetViews>
  <sheetFormatPr baseColWidth="10" defaultColWidth="11" defaultRowHeight="12"/>
  <cols>
    <col min="1" max="1" width="30.5" style="124" bestFit="1" customWidth="1"/>
    <col min="2" max="2" width="13" style="124" bestFit="1" customWidth="1"/>
    <col min="3" max="3" width="27.875" style="124" customWidth="1"/>
    <col min="4" max="4" width="11" style="5"/>
    <col min="5" max="5" width="15.625" style="5" customWidth="1"/>
    <col min="6" max="16384" width="11" style="5"/>
  </cols>
  <sheetData>
    <row r="1" spans="1:10" ht="21">
      <c r="A1" s="374" t="s">
        <v>168</v>
      </c>
      <c r="B1" s="374"/>
      <c r="C1" s="374"/>
      <c r="D1" s="136"/>
      <c r="E1" s="536"/>
      <c r="F1" s="136"/>
      <c r="G1" s="136"/>
      <c r="H1" s="136"/>
      <c r="I1" s="136"/>
      <c r="J1" s="136"/>
    </row>
    <row r="2" spans="1:10">
      <c r="A2" s="69" t="s">
        <v>35</v>
      </c>
      <c r="B2" s="125"/>
      <c r="C2" s="125"/>
      <c r="D2" s="136"/>
      <c r="E2" s="536"/>
      <c r="F2" s="136"/>
      <c r="G2" s="136"/>
      <c r="H2" s="136"/>
      <c r="I2" s="136"/>
      <c r="J2" s="136"/>
    </row>
    <row r="3" spans="1:10" s="136" customFormat="1">
      <c r="A3" s="69"/>
      <c r="B3" s="125"/>
      <c r="C3" s="125"/>
      <c r="E3" s="536"/>
    </row>
    <row r="4" spans="1:10" s="136" customFormat="1" ht="24.75" thickBot="1">
      <c r="A4" s="608">
        <v>2020</v>
      </c>
      <c r="B4" s="134" t="s">
        <v>169</v>
      </c>
      <c r="C4" s="408" t="s">
        <v>170</v>
      </c>
      <c r="E4" s="536"/>
      <c r="F4" s="695" t="s">
        <v>781</v>
      </c>
    </row>
    <row r="5" spans="1:10" s="136" customFormat="1">
      <c r="A5" s="136" t="s">
        <v>113</v>
      </c>
      <c r="B5" s="409">
        <v>14408.070893</v>
      </c>
      <c r="C5" s="481">
        <v>13756.001094200001</v>
      </c>
      <c r="E5" s="580"/>
      <c r="F5" s="402"/>
    </row>
    <row r="6" spans="1:10" s="136" customFormat="1">
      <c r="A6" s="136" t="s">
        <v>117</v>
      </c>
      <c r="B6" s="409">
        <v>30989.113893999995</v>
      </c>
      <c r="C6" s="481">
        <v>29691.043059449999</v>
      </c>
      <c r="E6" s="580"/>
      <c r="F6" s="402"/>
    </row>
    <row r="7" spans="1:10" s="136" customFormat="1">
      <c r="A7" s="48" t="s">
        <v>171</v>
      </c>
      <c r="B7" s="410">
        <v>45397.184786999991</v>
      </c>
      <c r="C7" s="410">
        <v>43447.04415365</v>
      </c>
      <c r="E7" s="536"/>
    </row>
    <row r="8" spans="1:10" s="136" customFormat="1">
      <c r="A8" s="136" t="s">
        <v>172</v>
      </c>
      <c r="B8" s="483">
        <v>143.87061</v>
      </c>
      <c r="C8" s="481">
        <v>115.77795499999999</v>
      </c>
      <c r="E8" s="536"/>
    </row>
    <row r="9" spans="1:10" s="136" customFormat="1">
      <c r="A9" s="48" t="s">
        <v>173</v>
      </c>
      <c r="B9" s="410">
        <v>45253.314176999993</v>
      </c>
      <c r="C9" s="410">
        <v>43331.266198650002</v>
      </c>
      <c r="E9" s="536"/>
    </row>
    <row r="10" spans="1:10" s="136" customFormat="1">
      <c r="B10" s="411"/>
      <c r="C10" s="412"/>
      <c r="E10" s="536"/>
    </row>
    <row r="11" spans="1:10" s="136" customFormat="1">
      <c r="A11" s="7"/>
      <c r="B11" s="412"/>
      <c r="C11" s="412"/>
      <c r="E11" s="536"/>
      <c r="H11" s="402"/>
      <c r="I11" s="402"/>
    </row>
    <row r="12" spans="1:10" s="136" customFormat="1">
      <c r="A12" s="7"/>
      <c r="B12" s="412"/>
      <c r="C12" s="412"/>
      <c r="E12" s="536"/>
      <c r="H12" s="402"/>
      <c r="I12" s="402"/>
    </row>
    <row r="13" spans="1:10" ht="24.75" thickBot="1">
      <c r="A13" s="608">
        <v>2019</v>
      </c>
      <c r="B13" s="134" t="s">
        <v>169</v>
      </c>
      <c r="C13" s="600"/>
      <c r="D13" s="136"/>
      <c r="E13" s="536"/>
      <c r="F13" s="136"/>
      <c r="G13" s="136"/>
      <c r="H13" s="136"/>
      <c r="I13" s="136"/>
      <c r="J13" s="136"/>
    </row>
    <row r="14" spans="1:10" ht="13.5" customHeight="1">
      <c r="A14" s="136" t="s">
        <v>113</v>
      </c>
      <c r="B14" s="481">
        <v>13103.9312954</v>
      </c>
      <c r="C14" s="601"/>
      <c r="D14" s="136"/>
      <c r="E14" s="536"/>
      <c r="F14" s="136"/>
      <c r="G14" s="136"/>
      <c r="H14" s="136"/>
      <c r="I14" s="136"/>
      <c r="J14" s="136"/>
    </row>
    <row r="15" spans="1:10">
      <c r="A15" s="136" t="s">
        <v>117</v>
      </c>
      <c r="B15" s="481">
        <v>28392.972224900001</v>
      </c>
      <c r="C15" s="601"/>
      <c r="D15" s="136"/>
      <c r="E15" s="536"/>
      <c r="F15" s="136"/>
      <c r="G15" s="136"/>
      <c r="H15" s="136"/>
      <c r="I15" s="136"/>
      <c r="J15" s="136"/>
    </row>
    <row r="16" spans="1:10">
      <c r="A16" s="84" t="s">
        <v>171</v>
      </c>
      <c r="B16" s="410">
        <v>41496.903520300002</v>
      </c>
      <c r="C16" s="601"/>
      <c r="D16" s="136"/>
      <c r="E16" s="536"/>
      <c r="F16" s="136"/>
      <c r="G16" s="136"/>
      <c r="H16" s="136"/>
      <c r="I16" s="136"/>
      <c r="J16" s="136"/>
    </row>
    <row r="17" spans="1:6">
      <c r="A17" s="136" t="s">
        <v>172</v>
      </c>
      <c r="B17" s="483">
        <v>87.685299999999998</v>
      </c>
      <c r="C17" s="602"/>
      <c r="D17" s="136"/>
      <c r="E17" s="536"/>
      <c r="F17" s="136"/>
    </row>
    <row r="18" spans="1:6">
      <c r="A18" s="84" t="s">
        <v>173</v>
      </c>
      <c r="B18" s="410">
        <v>41409.218220300005</v>
      </c>
      <c r="C18" s="602"/>
      <c r="D18" s="136"/>
      <c r="E18" s="136"/>
      <c r="F18" s="136"/>
    </row>
    <row r="19" spans="1:6">
      <c r="A19" s="136"/>
      <c r="B19" s="412"/>
      <c r="C19" s="412"/>
      <c r="D19" s="136"/>
      <c r="E19" s="136"/>
      <c r="F19" s="136"/>
    </row>
    <row r="21" spans="1:6">
      <c r="A21" s="136" t="s">
        <v>174</v>
      </c>
      <c r="B21" s="136"/>
      <c r="C21" s="136"/>
      <c r="D21" s="136"/>
      <c r="E21" s="136"/>
      <c r="F21" s="136"/>
    </row>
    <row r="22" spans="1:6">
      <c r="A22" s="136" t="s">
        <v>175</v>
      </c>
      <c r="B22" s="136"/>
      <c r="C22" s="136"/>
      <c r="D22" s="136"/>
      <c r="E22" s="136"/>
      <c r="F22" s="136"/>
    </row>
    <row r="28" spans="1:6">
      <c r="A28" s="73"/>
      <c r="B28" s="136"/>
      <c r="C28" s="136"/>
      <c r="D28" s="136"/>
      <c r="E28" s="136"/>
      <c r="F28" s="136"/>
    </row>
    <row r="30" spans="1:6">
      <c r="A30" s="136"/>
      <c r="B30" s="136"/>
      <c r="C30" s="136"/>
      <c r="D30" s="136"/>
      <c r="E30" s="136"/>
      <c r="F30" s="136"/>
    </row>
    <row r="31" spans="1:6">
      <c r="A31" s="136"/>
      <c r="B31" s="136"/>
      <c r="C31" s="136"/>
      <c r="D31" s="136"/>
      <c r="E31" s="136"/>
      <c r="F31" s="136"/>
    </row>
    <row r="32" spans="1:6">
      <c r="A32" s="136"/>
      <c r="B32" s="136"/>
      <c r="C32" s="136"/>
      <c r="D32" s="136"/>
      <c r="E32" s="136"/>
      <c r="F32" s="136"/>
    </row>
    <row r="33" spans="1:4">
      <c r="A33" s="136"/>
      <c r="B33" s="136"/>
      <c r="C33" s="136"/>
      <c r="D33" s="136"/>
    </row>
  </sheetData>
  <phoneticPr fontId="7" type="noConversion"/>
  <hyperlinks>
    <hyperlink ref="F4" location="Innholdsfortegnelse!A1" display="Til innholdsfortegnelse" xr:uid="{0CC39A8E-3A4E-42ED-AB0B-A292B1D50318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  <colBreaks count="1" manualBreakCount="1">
    <brk id="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6">
    <tabColor theme="0" tint="-0.249977111117893"/>
    <pageSetUpPr fitToPage="1"/>
  </sheetPr>
  <dimension ref="A1:H28"/>
  <sheetViews>
    <sheetView zoomScaleNormal="100" workbookViewId="0">
      <selection activeCell="H4" sqref="H4"/>
    </sheetView>
  </sheetViews>
  <sheetFormatPr baseColWidth="10" defaultColWidth="11" defaultRowHeight="12"/>
  <cols>
    <col min="1" max="1" width="29.875" style="5" customWidth="1"/>
    <col min="2" max="2" width="2.75" style="5" customWidth="1"/>
    <col min="3" max="3" width="7.625" style="5" customWidth="1"/>
    <col min="4" max="4" width="9.5" style="5" customWidth="1"/>
    <col min="5" max="5" width="7.625" style="5" customWidth="1"/>
    <col min="6" max="6" width="7.625" style="4" customWidth="1"/>
    <col min="7" max="7" width="11" style="5"/>
    <col min="8" max="8" width="21.25" style="5" customWidth="1"/>
    <col min="9" max="16384" width="11" style="5"/>
  </cols>
  <sheetData>
    <row r="1" spans="1:8" ht="21">
      <c r="A1" s="374" t="s">
        <v>176</v>
      </c>
      <c r="B1" s="612"/>
      <c r="C1" s="127"/>
      <c r="D1" s="612"/>
      <c r="E1" s="612"/>
      <c r="F1" s="469"/>
      <c r="G1" s="136"/>
      <c r="H1" s="136"/>
    </row>
    <row r="2" spans="1:8" s="136" customFormat="1">
      <c r="A2" s="612" t="s">
        <v>35</v>
      </c>
      <c r="B2" s="612"/>
      <c r="C2" s="56"/>
      <c r="D2" s="612"/>
      <c r="E2" s="612"/>
      <c r="F2" s="469"/>
    </row>
    <row r="3" spans="1:8">
      <c r="A3" s="136"/>
      <c r="B3" s="612"/>
      <c r="C3" s="29"/>
      <c r="D3" s="45"/>
      <c r="E3" s="45"/>
      <c r="F3" s="469"/>
      <c r="G3" s="136"/>
      <c r="H3" s="136"/>
    </row>
    <row r="4" spans="1:8" s="136" customFormat="1" ht="36.75" thickBot="1">
      <c r="A4" s="608">
        <v>2020</v>
      </c>
      <c r="B4" s="65"/>
      <c r="C4" s="65" t="s">
        <v>177</v>
      </c>
      <c r="D4" s="134" t="s">
        <v>178</v>
      </c>
      <c r="E4" s="65" t="s">
        <v>51</v>
      </c>
      <c r="F4" s="469"/>
      <c r="H4" s="695" t="s">
        <v>781</v>
      </c>
    </row>
    <row r="5" spans="1:8" s="136" customFormat="1">
      <c r="A5" s="136" t="s">
        <v>179</v>
      </c>
      <c r="B5" s="413"/>
      <c r="C5" s="414">
        <v>12.95335865</v>
      </c>
      <c r="D5" s="238">
        <v>1.12060249</v>
      </c>
      <c r="E5" s="238">
        <v>14.07396114</v>
      </c>
      <c r="F5" s="469"/>
    </row>
    <row r="6" spans="1:8" s="136" customFormat="1">
      <c r="A6" s="136" t="s">
        <v>180</v>
      </c>
      <c r="B6" s="413"/>
      <c r="C6" s="414">
        <v>2509.3019503999994</v>
      </c>
      <c r="D6" s="238">
        <v>500.54926222</v>
      </c>
      <c r="E6" s="238">
        <v>3009.8512126199994</v>
      </c>
      <c r="F6" s="469"/>
    </row>
    <row r="7" spans="1:8" s="136" customFormat="1">
      <c r="A7" s="136" t="s">
        <v>181</v>
      </c>
      <c r="B7" s="413"/>
      <c r="C7" s="414">
        <v>346.16785957000002</v>
      </c>
      <c r="D7" s="238">
        <v>10.272799730000001</v>
      </c>
      <c r="E7" s="238">
        <v>356.44065929999999</v>
      </c>
      <c r="F7" s="469"/>
    </row>
    <row r="8" spans="1:8" s="136" customFormat="1">
      <c r="A8" s="136" t="s">
        <v>182</v>
      </c>
      <c r="B8" s="413"/>
      <c r="C8" s="414">
        <v>770.61793459999717</v>
      </c>
      <c r="D8" s="238">
        <v>300.79938222000021</v>
      </c>
      <c r="E8" s="238">
        <v>1071.4173168199973</v>
      </c>
      <c r="F8" s="469"/>
    </row>
    <row r="9" spans="1:8" s="136" customFormat="1">
      <c r="A9" s="136" t="s">
        <v>183</v>
      </c>
      <c r="B9" s="413"/>
      <c r="C9" s="414">
        <v>2.646134E-2</v>
      </c>
      <c r="D9" s="238">
        <v>0.47353866</v>
      </c>
      <c r="E9" s="238">
        <v>0.5</v>
      </c>
      <c r="F9" s="469"/>
    </row>
    <row r="10" spans="1:8" s="136" customFormat="1">
      <c r="A10" s="136" t="s">
        <v>184</v>
      </c>
      <c r="B10" s="413"/>
      <c r="C10" s="414">
        <v>10046.932435440003</v>
      </c>
      <c r="D10" s="238">
        <v>377.95956922000005</v>
      </c>
      <c r="E10" s="238">
        <v>10424.892004660003</v>
      </c>
      <c r="F10" s="469"/>
    </row>
    <row r="11" spans="1:8" s="136" customFormat="1">
      <c r="A11" s="136" t="s">
        <v>185</v>
      </c>
      <c r="B11" s="413"/>
      <c r="C11" s="414">
        <v>13686</v>
      </c>
      <c r="D11" s="414">
        <v>1191.1751545400002</v>
      </c>
      <c r="E11" s="414">
        <v>14877.17515454</v>
      </c>
      <c r="F11" s="469"/>
    </row>
    <row r="12" spans="1:8" s="136" customFormat="1">
      <c r="A12" s="74" t="s">
        <v>117</v>
      </c>
      <c r="B12" s="415"/>
      <c r="C12" s="239">
        <v>14545</v>
      </c>
      <c r="D12" s="239">
        <v>585</v>
      </c>
      <c r="E12" s="239">
        <v>15130</v>
      </c>
      <c r="F12" s="469"/>
    </row>
    <row r="13" spans="1:8" s="136" customFormat="1">
      <c r="A13" s="84" t="s">
        <v>186</v>
      </c>
      <c r="B13" s="51"/>
      <c r="C13" s="322">
        <v>28231</v>
      </c>
      <c r="D13" s="322">
        <v>1776.1751545400002</v>
      </c>
      <c r="E13" s="322">
        <v>30007.17515454</v>
      </c>
      <c r="F13" s="469"/>
      <c r="G13" s="36"/>
      <c r="H13" s="92"/>
    </row>
    <row r="14" spans="1:8" s="136" customFormat="1">
      <c r="B14" s="612"/>
      <c r="C14" s="29"/>
      <c r="D14" s="45"/>
      <c r="E14" s="45"/>
      <c r="F14" s="469"/>
    </row>
    <row r="15" spans="1:8" s="136" customFormat="1">
      <c r="B15" s="612"/>
      <c r="C15" s="29"/>
      <c r="D15" s="45"/>
      <c r="E15" s="45"/>
      <c r="F15" s="469"/>
    </row>
    <row r="16" spans="1:8" s="136" customFormat="1">
      <c r="B16" s="612"/>
      <c r="C16" s="29"/>
      <c r="D16" s="45"/>
      <c r="E16" s="45"/>
      <c r="F16" s="469"/>
    </row>
    <row r="17" spans="1:8" ht="36.75" thickBot="1">
      <c r="A17" s="608">
        <v>2019</v>
      </c>
      <c r="B17" s="65"/>
      <c r="C17" s="65" t="s">
        <v>177</v>
      </c>
      <c r="D17" s="134" t="s">
        <v>178</v>
      </c>
      <c r="E17" s="65" t="s">
        <v>51</v>
      </c>
      <c r="F17" s="29"/>
      <c r="G17" s="29"/>
      <c r="H17" s="136"/>
    </row>
    <row r="18" spans="1:8">
      <c r="A18" s="136" t="s">
        <v>179</v>
      </c>
      <c r="B18" s="413"/>
      <c r="C18" s="414">
        <v>12.96193991</v>
      </c>
      <c r="D18" s="238">
        <v>0.94487509999999997</v>
      </c>
      <c r="E18" s="238">
        <v>13.906815009999999</v>
      </c>
      <c r="F18" s="60"/>
      <c r="G18" s="469"/>
      <c r="H18" s="136"/>
    </row>
    <row r="19" spans="1:8">
      <c r="A19" s="136" t="s">
        <v>180</v>
      </c>
      <c r="B19" s="413"/>
      <c r="C19" s="414">
        <v>1486.6798599299996</v>
      </c>
      <c r="D19" s="238">
        <v>463.46446804999999</v>
      </c>
      <c r="E19" s="238">
        <v>1950.1443279799996</v>
      </c>
      <c r="F19" s="60"/>
      <c r="G19" s="136"/>
      <c r="H19" s="136"/>
    </row>
    <row r="20" spans="1:8">
      <c r="A20" s="136" t="s">
        <v>181</v>
      </c>
      <c r="B20" s="413"/>
      <c r="C20" s="414">
        <v>393.68629253999995</v>
      </c>
      <c r="D20" s="238">
        <v>3.1249199999999999</v>
      </c>
      <c r="E20" s="238">
        <v>396.81121253999993</v>
      </c>
      <c r="F20" s="60"/>
      <c r="G20" s="136"/>
      <c r="H20" s="136"/>
    </row>
    <row r="21" spans="1:8">
      <c r="A21" s="136" t="s">
        <v>182</v>
      </c>
      <c r="B21" s="413"/>
      <c r="C21" s="414">
        <v>734.30742348999956</v>
      </c>
      <c r="D21" s="238">
        <v>272.84322100000009</v>
      </c>
      <c r="E21" s="238">
        <v>1007.1506444899996</v>
      </c>
      <c r="F21" s="60"/>
      <c r="G21" s="136"/>
      <c r="H21" s="7"/>
    </row>
    <row r="22" spans="1:8">
      <c r="A22" s="136" t="s">
        <v>183</v>
      </c>
      <c r="B22" s="413"/>
      <c r="C22" s="414">
        <v>2.0457340000000001E-2</v>
      </c>
      <c r="D22" s="238">
        <v>0.47954265999999995</v>
      </c>
      <c r="E22" s="238">
        <v>0.49999999999999994</v>
      </c>
      <c r="F22" s="60"/>
      <c r="G22" s="136"/>
      <c r="H22" s="136"/>
    </row>
    <row r="23" spans="1:8">
      <c r="A23" s="136" t="s">
        <v>184</v>
      </c>
      <c r="B23" s="413"/>
      <c r="C23" s="414">
        <v>9206.3440267900005</v>
      </c>
      <c r="D23" s="238">
        <v>848.12183030999995</v>
      </c>
      <c r="E23" s="238">
        <v>10054.4658571</v>
      </c>
      <c r="F23" s="60"/>
      <c r="G23" s="136"/>
      <c r="H23" s="136"/>
    </row>
    <row r="24" spans="1:8">
      <c r="A24" s="136" t="s">
        <v>185</v>
      </c>
      <c r="B24" s="413"/>
      <c r="C24" s="414">
        <v>11834</v>
      </c>
      <c r="D24" s="414">
        <v>1588.9788571200002</v>
      </c>
      <c r="E24" s="414">
        <v>13422.978857119999</v>
      </c>
      <c r="F24" s="60"/>
      <c r="G24" s="136"/>
      <c r="H24" s="136"/>
    </row>
    <row r="25" spans="1:8">
      <c r="A25" s="74" t="s">
        <v>117</v>
      </c>
      <c r="B25" s="415"/>
      <c r="C25" s="239">
        <v>13775</v>
      </c>
      <c r="D25" s="239">
        <v>641</v>
      </c>
      <c r="E25" s="239">
        <v>14416</v>
      </c>
      <c r="F25" s="60"/>
      <c r="G25" s="136"/>
      <c r="H25" s="136"/>
    </row>
    <row r="26" spans="1:8">
      <c r="A26" s="84" t="s">
        <v>186</v>
      </c>
      <c r="B26" s="51"/>
      <c r="C26" s="322">
        <v>25609</v>
      </c>
      <c r="D26" s="322">
        <v>2229.9788571200002</v>
      </c>
      <c r="E26" s="322">
        <v>27838.978857119997</v>
      </c>
      <c r="F26" s="60"/>
      <c r="G26" s="136"/>
      <c r="H26" s="136"/>
    </row>
    <row r="28" spans="1:8">
      <c r="A28" s="136" t="s">
        <v>187</v>
      </c>
      <c r="B28" s="136"/>
      <c r="C28" s="136"/>
      <c r="D28" s="136"/>
      <c r="E28" s="136"/>
      <c r="F28" s="469"/>
      <c r="G28" s="136"/>
      <c r="H28" s="136"/>
    </row>
  </sheetData>
  <phoneticPr fontId="7" type="noConversion"/>
  <hyperlinks>
    <hyperlink ref="H4" location="Innholdsfortegnelse!A1" display="Til innholdsfortegnelse" xr:uid="{1C560439-2A79-4ACE-813A-781431B583EB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&amp;R&amp;"Calibri"&amp;12&amp;KFF9100F O R T R O L I G&amp;1#</oddHeader>
    <oddFooter>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AADEC3657B74EBFD58A90AC2F2813" ma:contentTypeVersion="2" ma:contentTypeDescription="Create a new document." ma:contentTypeScope="" ma:versionID="346525f2eb7add73fdb35dc5d4fb48df">
  <xsd:schema xmlns:xsd="http://www.w3.org/2001/XMLSchema" xmlns:xs="http://www.w3.org/2001/XMLSchema" xmlns:p="http://schemas.microsoft.com/office/2006/metadata/properties" xmlns:ns2="795847b7-dfed-43ec-8c14-0e51c325f33a" targetNamespace="http://schemas.microsoft.com/office/2006/metadata/properties" ma:root="true" ma:fieldsID="9903799bd371bd3d335b1bade8b0610d" ns2:_="">
    <xsd:import namespace="795847b7-dfed-43ec-8c14-0e51c325f3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5847b7-dfed-43ec-8c14-0e51c325f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4BB736-9957-4501-A59C-CDC9A5235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F27BCA-A826-4BEF-A660-C4F4B0D189FC}">
  <ds:schemaRefs>
    <ds:schemaRef ds:uri="795847b7-dfed-43ec-8c14-0e51c325f33a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E3BE918-612B-4CFB-8B2C-E1715BE65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5847b7-dfed-43ec-8c14-0e51c325f3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20</vt:i4>
      </vt:variant>
    </vt:vector>
  </HeadingPairs>
  <TitlesOfParts>
    <vt:vector size="49" baseType="lpstr">
      <vt:lpstr>Innholdsfortegnelse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'1'!Utskriftsområde</vt:lpstr>
      <vt:lpstr>'10'!Utskriftsområde</vt:lpstr>
      <vt:lpstr>'11'!Utskriftsområde</vt:lpstr>
      <vt:lpstr>'12'!Utskriftsområde</vt:lpstr>
      <vt:lpstr>'13'!Utskriftsområde</vt:lpstr>
      <vt:lpstr>'14'!Utskriftsområde</vt:lpstr>
      <vt:lpstr>'15'!Utskriftsområde</vt:lpstr>
      <vt:lpstr>'16'!Utskriftsområde</vt:lpstr>
      <vt:lpstr>'19'!Utskriftsområde</vt:lpstr>
      <vt:lpstr>'2'!Utskriftsområde</vt:lpstr>
      <vt:lpstr>'20'!Utskriftsområde</vt:lpstr>
      <vt:lpstr>'21'!Utskriftsområde</vt:lpstr>
      <vt:lpstr>'22'!Utskriftsområde</vt:lpstr>
      <vt:lpstr>'23'!Utskriftsområde</vt:lpstr>
      <vt:lpstr>'3'!Utskriftsområde</vt:lpstr>
      <vt:lpstr>'5'!Utskriftsområde</vt:lpstr>
      <vt:lpstr>'6'!Utskriftsområde</vt:lpstr>
      <vt:lpstr>'7'!Utskriftsområde</vt:lpstr>
      <vt:lpstr>'8'!Utskriftsområde</vt:lpstr>
      <vt:lpstr>'9'!Utskriftsområde</vt:lpstr>
    </vt:vector>
  </TitlesOfParts>
  <Manager/>
  <Company>SR-Bank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hjustnes</dc:creator>
  <cp:keywords/>
  <dc:description/>
  <cp:lastModifiedBy>Herborg Aanestad</cp:lastModifiedBy>
  <cp:revision/>
  <dcterms:created xsi:type="dcterms:W3CDTF">2008-04-01T14:46:24Z</dcterms:created>
  <dcterms:modified xsi:type="dcterms:W3CDTF">2021-03-15T15:04:58Z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5809a7-3794-4347-8703-acc6c58e2a7b_Enabled">
    <vt:lpwstr>True</vt:lpwstr>
  </property>
  <property fmtid="{D5CDD505-2E9C-101B-9397-08002B2CF9AE}" pid="3" name="MSIP_Label_6b5809a7-3794-4347-8703-acc6c58e2a7b_SiteId">
    <vt:lpwstr>aa041025-ad66-491f-b117-929458960abd</vt:lpwstr>
  </property>
  <property fmtid="{D5CDD505-2E9C-101B-9397-08002B2CF9AE}" pid="4" name="MSIP_Label_6b5809a7-3794-4347-8703-acc6c58e2a7b_Owner">
    <vt:lpwstr>Frank.Skogen@sr-bank.no</vt:lpwstr>
  </property>
  <property fmtid="{D5CDD505-2E9C-101B-9397-08002B2CF9AE}" pid="5" name="MSIP_Label_6b5809a7-3794-4347-8703-acc6c58e2a7b_SetDate">
    <vt:lpwstr>2020-02-18T19:51:07.0431106Z</vt:lpwstr>
  </property>
  <property fmtid="{D5CDD505-2E9C-101B-9397-08002B2CF9AE}" pid="6" name="MSIP_Label_6b5809a7-3794-4347-8703-acc6c58e2a7b_Name">
    <vt:lpwstr>Fortrolig</vt:lpwstr>
  </property>
  <property fmtid="{D5CDD505-2E9C-101B-9397-08002B2CF9AE}" pid="7" name="MSIP_Label_6b5809a7-3794-4347-8703-acc6c58e2a7b_Application">
    <vt:lpwstr>Microsoft Azure Information Protection</vt:lpwstr>
  </property>
  <property fmtid="{D5CDD505-2E9C-101B-9397-08002B2CF9AE}" pid="8" name="MSIP_Label_6b5809a7-3794-4347-8703-acc6c58e2a7b_ActionId">
    <vt:lpwstr>72a4d0b5-c8b8-46ef-b985-2e155b7d8b8e</vt:lpwstr>
  </property>
  <property fmtid="{D5CDD505-2E9C-101B-9397-08002B2CF9AE}" pid="9" name="MSIP_Label_6b5809a7-3794-4347-8703-acc6c58e2a7b_Extended_MSFT_Method">
    <vt:lpwstr>Manual</vt:lpwstr>
  </property>
  <property fmtid="{D5CDD505-2E9C-101B-9397-08002B2CF9AE}" pid="10" name="Sensitivity">
    <vt:lpwstr>Fortrolig</vt:lpwstr>
  </property>
  <property fmtid="{D5CDD505-2E9C-101B-9397-08002B2CF9AE}" pid="11" name="ContentTypeId">
    <vt:lpwstr>0x010100CE6AADEC3657B74EBFD58A90AC2F2813</vt:lpwstr>
  </property>
</Properties>
</file>